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320" yWindow="-105" windowWidth="11235" windowHeight="9840"/>
  </bookViews>
  <sheets>
    <sheet name="GR_Ethnic" sheetId="8" r:id="rId1"/>
  </sheets>
  <definedNames>
    <definedName name="_xlnm.Print_Titles" localSheetId="0">GR_Ethnic!$1:$5</definedName>
  </definedNames>
  <calcPr calcId="145621"/>
</workbook>
</file>

<file path=xl/calcChain.xml><?xml version="1.0" encoding="utf-8"?>
<calcChain xmlns="http://schemas.openxmlformats.org/spreadsheetml/2006/main">
  <c r="F136" i="8" l="1"/>
  <c r="J136" i="8"/>
  <c r="M131" i="8" l="1"/>
  <c r="L131" i="8"/>
  <c r="K131" i="8"/>
  <c r="J131" i="8"/>
  <c r="I131" i="8"/>
  <c r="H131" i="8"/>
  <c r="G131" i="8"/>
  <c r="F131" i="8"/>
  <c r="E131" i="8"/>
  <c r="N131" i="8"/>
  <c r="M121" i="8"/>
  <c r="L121" i="8"/>
  <c r="K121" i="8"/>
  <c r="J121" i="8"/>
  <c r="I121" i="8"/>
  <c r="H121" i="8"/>
  <c r="G121" i="8"/>
  <c r="F121" i="8"/>
  <c r="E121" i="8"/>
  <c r="N121" i="8"/>
  <c r="M117" i="8"/>
  <c r="L117" i="8"/>
  <c r="K117" i="8"/>
  <c r="J117" i="8"/>
  <c r="I117" i="8"/>
  <c r="H117" i="8"/>
  <c r="G117" i="8"/>
  <c r="F117" i="8"/>
  <c r="E117" i="8"/>
  <c r="N117" i="8"/>
  <c r="M113" i="8"/>
  <c r="L113" i="8"/>
  <c r="K113" i="8"/>
  <c r="J113" i="8"/>
  <c r="I113" i="8"/>
  <c r="H113" i="8"/>
  <c r="G113" i="8"/>
  <c r="F113" i="8"/>
  <c r="E113" i="8"/>
  <c r="N113" i="8"/>
  <c r="M106" i="8"/>
  <c r="L106" i="8"/>
  <c r="K106" i="8"/>
  <c r="J106" i="8"/>
  <c r="I106" i="8"/>
  <c r="H106" i="8"/>
  <c r="G106" i="8"/>
  <c r="F106" i="8"/>
  <c r="E106" i="8"/>
  <c r="N106" i="8"/>
  <c r="M102" i="8"/>
  <c r="L102" i="8"/>
  <c r="K102" i="8"/>
  <c r="J102" i="8"/>
  <c r="I102" i="8"/>
  <c r="H102" i="8"/>
  <c r="G102" i="8"/>
  <c r="F102" i="8"/>
  <c r="E102" i="8"/>
  <c r="N102" i="8"/>
  <c r="M94" i="8"/>
  <c r="L94" i="8"/>
  <c r="K94" i="8"/>
  <c r="J94" i="8"/>
  <c r="I94" i="8"/>
  <c r="H94" i="8"/>
  <c r="G94" i="8"/>
  <c r="F94" i="8"/>
  <c r="E94" i="8"/>
  <c r="N94" i="8"/>
  <c r="M89" i="8"/>
  <c r="L89" i="8"/>
  <c r="K89" i="8"/>
  <c r="J89" i="8"/>
  <c r="I89" i="8"/>
  <c r="H89" i="8"/>
  <c r="G89" i="8"/>
  <c r="F89" i="8"/>
  <c r="E89" i="8"/>
  <c r="E97" i="8" s="1"/>
  <c r="N89" i="8"/>
  <c r="M85" i="8"/>
  <c r="L85" i="8"/>
  <c r="K85" i="8"/>
  <c r="J85" i="8"/>
  <c r="I85" i="8"/>
  <c r="H85" i="8"/>
  <c r="G85" i="8"/>
  <c r="F85" i="8"/>
  <c r="E85" i="8"/>
  <c r="N85" i="8"/>
  <c r="M80" i="8"/>
  <c r="L80" i="8"/>
  <c r="K80" i="8"/>
  <c r="J80" i="8"/>
  <c r="I80" i="8"/>
  <c r="H80" i="8"/>
  <c r="G80" i="8"/>
  <c r="F80" i="8"/>
  <c r="E80" i="8"/>
  <c r="N80" i="8"/>
  <c r="M74" i="8"/>
  <c r="L74" i="8"/>
  <c r="K74" i="8"/>
  <c r="J74" i="8"/>
  <c r="I74" i="8"/>
  <c r="H74" i="8"/>
  <c r="G74" i="8"/>
  <c r="F74" i="8"/>
  <c r="E74" i="8"/>
  <c r="N74" i="8"/>
  <c r="M70" i="8"/>
  <c r="L70" i="8"/>
  <c r="K70" i="8"/>
  <c r="J70" i="8"/>
  <c r="I70" i="8"/>
  <c r="H70" i="8"/>
  <c r="G70" i="8"/>
  <c r="F70" i="8"/>
  <c r="E70" i="8"/>
  <c r="N70" i="8"/>
  <c r="M61" i="8"/>
  <c r="L61" i="8"/>
  <c r="K61" i="8"/>
  <c r="J61" i="8"/>
  <c r="I61" i="8"/>
  <c r="H61" i="8"/>
  <c r="G61" i="8"/>
  <c r="F61" i="8"/>
  <c r="E61" i="8"/>
  <c r="N61" i="8"/>
  <c r="M57" i="8"/>
  <c r="L57" i="8"/>
  <c r="K57" i="8"/>
  <c r="J57" i="8"/>
  <c r="I57" i="8"/>
  <c r="H57" i="8"/>
  <c r="G57" i="8"/>
  <c r="F57" i="8"/>
  <c r="E57" i="8"/>
  <c r="N57" i="8"/>
  <c r="M49" i="8"/>
  <c r="L49" i="8"/>
  <c r="K49" i="8"/>
  <c r="J49" i="8"/>
  <c r="I49" i="8"/>
  <c r="H49" i="8"/>
  <c r="G49" i="8"/>
  <c r="F49" i="8"/>
  <c r="E49" i="8"/>
  <c r="N49" i="8"/>
  <c r="M37" i="8"/>
  <c r="L37" i="8"/>
  <c r="K37" i="8"/>
  <c r="J37" i="8"/>
  <c r="I37" i="8"/>
  <c r="H37" i="8"/>
  <c r="G37" i="8"/>
  <c r="F37" i="8"/>
  <c r="E37" i="8"/>
  <c r="N37" i="8"/>
  <c r="N29" i="8"/>
  <c r="M29" i="8"/>
  <c r="L29" i="8"/>
  <c r="K29" i="8"/>
  <c r="J29" i="8"/>
  <c r="I29" i="8"/>
  <c r="H29" i="8"/>
  <c r="G29" i="8"/>
  <c r="F29" i="8"/>
  <c r="E29" i="8"/>
  <c r="N25" i="8"/>
  <c r="M25" i="8"/>
  <c r="L25" i="8"/>
  <c r="K25" i="8"/>
  <c r="J25" i="8"/>
  <c r="I25" i="8"/>
  <c r="H25" i="8"/>
  <c r="G25" i="8"/>
  <c r="F25" i="8"/>
  <c r="E25" i="8"/>
  <c r="M15" i="8"/>
  <c r="L15" i="8"/>
  <c r="K15" i="8"/>
  <c r="J15" i="8"/>
  <c r="I15" i="8"/>
  <c r="H15" i="8"/>
  <c r="G15" i="8"/>
  <c r="F15" i="8"/>
  <c r="E15" i="8"/>
  <c r="N15" i="8"/>
  <c r="M97" i="8" l="1"/>
  <c r="F97" i="8"/>
  <c r="F51" i="8"/>
  <c r="G51" i="8"/>
  <c r="K51" i="8"/>
  <c r="I97" i="8"/>
  <c r="N97" i="8"/>
  <c r="J97" i="8"/>
  <c r="J51" i="8"/>
  <c r="G97" i="8"/>
  <c r="K97" i="8"/>
  <c r="H97" i="8"/>
  <c r="L97" i="8"/>
  <c r="N51" i="8"/>
  <c r="H51" i="8"/>
  <c r="L51" i="8"/>
  <c r="E51" i="8"/>
  <c r="I51" i="8"/>
  <c r="M51" i="8"/>
  <c r="N123" i="8" l="1"/>
  <c r="M123" i="8"/>
  <c r="L123" i="8"/>
  <c r="K123" i="8"/>
  <c r="J123" i="8"/>
  <c r="I123" i="8"/>
  <c r="H123" i="8"/>
  <c r="H138" i="8" s="1"/>
  <c r="H140" i="8" s="1"/>
  <c r="G123" i="8"/>
  <c r="F123" i="8"/>
  <c r="E123" i="8"/>
  <c r="M136" i="8"/>
  <c r="L136" i="8"/>
  <c r="K136" i="8"/>
  <c r="I136" i="8"/>
  <c r="H136" i="8"/>
  <c r="G136" i="8"/>
  <c r="E136" i="8"/>
  <c r="M138" i="8"/>
  <c r="N19" i="8"/>
  <c r="M19" i="8"/>
  <c r="L138" i="8"/>
  <c r="L19" i="8"/>
  <c r="K19" i="8"/>
  <c r="J19" i="8"/>
  <c r="I19" i="8"/>
  <c r="H19" i="8"/>
  <c r="G19" i="8"/>
  <c r="F19" i="8"/>
  <c r="E19" i="8"/>
  <c r="M140" i="8" l="1"/>
  <c r="N138" i="8"/>
  <c r="G138" i="8"/>
  <c r="G140" i="8" s="1"/>
  <c r="K138" i="8"/>
  <c r="K140" i="8" s="1"/>
  <c r="F138" i="8"/>
  <c r="F140" i="8" s="1"/>
  <c r="J138" i="8"/>
  <c r="J140" i="8" s="1"/>
  <c r="L140" i="8"/>
  <c r="N136" i="8"/>
  <c r="E138" i="8"/>
  <c r="E140" i="8" s="1"/>
  <c r="I138" i="8"/>
  <c r="I140" i="8" s="1"/>
  <c r="N140" i="8" l="1"/>
</calcChain>
</file>

<file path=xl/sharedStrings.xml><?xml version="1.0" encoding="utf-8"?>
<sst xmlns="http://schemas.openxmlformats.org/spreadsheetml/2006/main" count="285" uniqueCount="218">
  <si>
    <t>AED</t>
  </si>
  <si>
    <t>Art Education K-12</t>
  </si>
  <si>
    <t>ENG</t>
  </si>
  <si>
    <t>English</t>
  </si>
  <si>
    <t>ENS</t>
  </si>
  <si>
    <t>English 7-12</t>
  </si>
  <si>
    <t>BIO</t>
  </si>
  <si>
    <t>Biology</t>
  </si>
  <si>
    <t>Chemistry</t>
  </si>
  <si>
    <t>EAS</t>
  </si>
  <si>
    <t>Earth Sciences</t>
  </si>
  <si>
    <t>HIS</t>
  </si>
  <si>
    <t>History</t>
  </si>
  <si>
    <t>Mathematics</t>
  </si>
  <si>
    <t>MTS</t>
  </si>
  <si>
    <t>Mathematics 7-12</t>
  </si>
  <si>
    <t>Physics</t>
  </si>
  <si>
    <t>Political Science</t>
  </si>
  <si>
    <t>SLP</t>
  </si>
  <si>
    <t>Speech-Language Pathology</t>
  </si>
  <si>
    <t>TED</t>
  </si>
  <si>
    <t>Technology Education</t>
  </si>
  <si>
    <t>CTE</t>
  </si>
  <si>
    <t>Career &amp; Technical Education</t>
  </si>
  <si>
    <t>Computer Information Systems</t>
  </si>
  <si>
    <t>CRJ</t>
  </si>
  <si>
    <t>Criminal Justice</t>
  </si>
  <si>
    <t>Industrial Technology</t>
  </si>
  <si>
    <t>MSED-AH</t>
  </si>
  <si>
    <t>CNS</t>
  </si>
  <si>
    <t>MA-AH</t>
  </si>
  <si>
    <t>Art Conservation</t>
  </si>
  <si>
    <t>ENGW</t>
  </si>
  <si>
    <t>GRPRE-AH</t>
  </si>
  <si>
    <t>Pre-English</t>
  </si>
  <si>
    <t>ADE</t>
  </si>
  <si>
    <t>GRCT-ED</t>
  </si>
  <si>
    <t>Adult Education</t>
  </si>
  <si>
    <t>MS-ED</t>
  </si>
  <si>
    <t>BME</t>
  </si>
  <si>
    <t>Business and Marketing Ed</t>
  </si>
  <si>
    <t>BXE</t>
  </si>
  <si>
    <t>MSED-ED</t>
  </si>
  <si>
    <t>Teaching Bilingual Exceptional</t>
  </si>
  <si>
    <t>CEC</t>
  </si>
  <si>
    <t>Childhood &amp; Early Childhood Ed</t>
  </si>
  <si>
    <t>CUR</t>
  </si>
  <si>
    <t>Curriculum &amp; Instr</t>
  </si>
  <si>
    <t>EDL</t>
  </si>
  <si>
    <t>CAS-ED</t>
  </si>
  <si>
    <t>Educational Leadership</t>
  </si>
  <si>
    <t>EXA</t>
  </si>
  <si>
    <t>Special Education: Adolescence</t>
  </si>
  <si>
    <t>EXC</t>
  </si>
  <si>
    <t>Special Education: Early Child</t>
  </si>
  <si>
    <t>Exceptional Education</t>
  </si>
  <si>
    <t>HRD</t>
  </si>
  <si>
    <t>Human Resource Development</t>
  </si>
  <si>
    <t>XCE</t>
  </si>
  <si>
    <t>Special Education: Childhood E</t>
  </si>
  <si>
    <t>FSC</t>
  </si>
  <si>
    <t>MS-NS</t>
  </si>
  <si>
    <t>Forensic Science</t>
  </si>
  <si>
    <t>GND</t>
  </si>
  <si>
    <t>Graduate Non-Degree</t>
  </si>
  <si>
    <t>MUL</t>
  </si>
  <si>
    <t>MA-GR</t>
  </si>
  <si>
    <t>Multidisciplinary Studies</t>
  </si>
  <si>
    <t>MS-GR</t>
  </si>
  <si>
    <t>MULW</t>
  </si>
  <si>
    <t>GRPRE-GR</t>
  </si>
  <si>
    <t>Pre-Multidisciplinary General</t>
  </si>
  <si>
    <t>AEC</t>
  </si>
  <si>
    <t>MA-NS</t>
  </si>
  <si>
    <t>Applied Economics</t>
  </si>
  <si>
    <t>MSED-NS</t>
  </si>
  <si>
    <t>MST</t>
  </si>
  <si>
    <t>GRCT-NS</t>
  </si>
  <si>
    <t>Museum Studies</t>
  </si>
  <si>
    <t>PHA</t>
  </si>
  <si>
    <t>Physics Education 7-12, Altern</t>
  </si>
  <si>
    <t>PHS</t>
  </si>
  <si>
    <t>Physics Education 7-12</t>
  </si>
  <si>
    <t>SSS</t>
  </si>
  <si>
    <t>Social Studies 7-12</t>
  </si>
  <si>
    <t>MS-SP</t>
  </si>
  <si>
    <t>CRS</t>
  </si>
  <si>
    <t>Creative Studies</t>
  </si>
  <si>
    <t>CRSW</t>
  </si>
  <si>
    <t>GRPRE-SP</t>
  </si>
  <si>
    <t>Pre-Creative Studies</t>
  </si>
  <si>
    <t>CRT</t>
  </si>
  <si>
    <t>GRCT-SP</t>
  </si>
  <si>
    <t>Creativity and Change Leadersh</t>
  </si>
  <si>
    <t>MSED-SP</t>
  </si>
  <si>
    <t>EDT</t>
  </si>
  <si>
    <t>Educational Technology</t>
  </si>
  <si>
    <t>IDT</t>
  </si>
  <si>
    <t>SLPW</t>
  </si>
  <si>
    <t>Pre-Speech, Language Pathology</t>
  </si>
  <si>
    <t>Art Education</t>
  </si>
  <si>
    <t>Graduate School</t>
  </si>
  <si>
    <t>BIS</t>
  </si>
  <si>
    <t>Biology 7-12</t>
  </si>
  <si>
    <t>Modern and Classical Languages</t>
  </si>
  <si>
    <t>Economics and Finance</t>
  </si>
  <si>
    <t>Earth Sciences and Science Edu</t>
  </si>
  <si>
    <t>History and Social Studies Edu</t>
  </si>
  <si>
    <t>Speech Language Pathology</t>
  </si>
  <si>
    <t>School of Art and Humanities</t>
  </si>
  <si>
    <t>School of Education</t>
  </si>
  <si>
    <t>School of Natural and Social Sciences</t>
  </si>
  <si>
    <t>Major Cd</t>
  </si>
  <si>
    <t>Prog Code</t>
  </si>
  <si>
    <t>Major Description</t>
  </si>
  <si>
    <t>Total</t>
  </si>
  <si>
    <t>Department</t>
  </si>
  <si>
    <t>Department Total</t>
  </si>
  <si>
    <t>School of The Professions</t>
  </si>
  <si>
    <t xml:space="preserve">Graduate </t>
  </si>
  <si>
    <t>White</t>
  </si>
  <si>
    <t>Hispanic</t>
  </si>
  <si>
    <t>Asian</t>
  </si>
  <si>
    <t>Enrollment by School, Program, and Ethnicity</t>
  </si>
  <si>
    <t>[Institutional Research Home]</t>
  </si>
  <si>
    <t>NODEGREE-GR</t>
  </si>
  <si>
    <t>FLE</t>
  </si>
  <si>
    <t>Foreign Language Education</t>
  </si>
  <si>
    <t>ECP</t>
  </si>
  <si>
    <t>Ed Leadership SBL/SDL Combined</t>
  </si>
  <si>
    <t>ACM</t>
  </si>
  <si>
    <t>Prof Appl Computational Math</t>
  </si>
  <si>
    <t>PMG</t>
  </si>
  <si>
    <t>Public Management</t>
  </si>
  <si>
    <t>GIW</t>
  </si>
  <si>
    <t>Grad International Workshop -</t>
  </si>
  <si>
    <t>Black</t>
  </si>
  <si>
    <t>LBT</t>
  </si>
  <si>
    <t>Literacy Specialist, Birth -12</t>
  </si>
  <si>
    <t>GRPRE-NS</t>
  </si>
  <si>
    <t>ACMW</t>
  </si>
  <si>
    <t>Pre-Prof Applied &amp; Comp Math</t>
  </si>
  <si>
    <t>PNM</t>
  </si>
  <si>
    <t>MPA-NS</t>
  </si>
  <si>
    <t>Public and Nonprofit Mgmt</t>
  </si>
  <si>
    <t>EDTW</t>
  </si>
  <si>
    <t>Pre-Educational Technology</t>
  </si>
  <si>
    <t>CRJW</t>
  </si>
  <si>
    <t>Pre-Criminal Justice</t>
  </si>
  <si>
    <t>HEA</t>
  </si>
  <si>
    <t>Higher Ed/Student Affairs Adm</t>
  </si>
  <si>
    <t>Higher Education Admin</t>
  </si>
  <si>
    <t>Inter Grad Prog. For Educators</t>
  </si>
  <si>
    <t>Total Graduate Enrollment</t>
  </si>
  <si>
    <t>Total Grad and IGPE Enrollment</t>
  </si>
  <si>
    <t>Hawaiian</t>
  </si>
  <si>
    <t>Indian</t>
  </si>
  <si>
    <t>Inter.</t>
  </si>
  <si>
    <t>Two or More</t>
  </si>
  <si>
    <t>Undiscl</t>
  </si>
  <si>
    <t>English Total</t>
  </si>
  <si>
    <t>Adult Education Total</t>
  </si>
  <si>
    <t>Career &amp; Technical Ed</t>
  </si>
  <si>
    <t>Career &amp; Technical Ed Total</t>
  </si>
  <si>
    <t>Elementary Education &amp; Reading</t>
  </si>
  <si>
    <t>Elementary Education &amp; Reading Total</t>
  </si>
  <si>
    <t>EXS</t>
  </si>
  <si>
    <t xml:space="preserve"> Stu w/Dis SWD Generalist 7-12</t>
  </si>
  <si>
    <t>XEN</t>
  </si>
  <si>
    <t>SWD Gen 7-12 &amp; 7-12 Eng Lang</t>
  </si>
  <si>
    <t>XMT</t>
  </si>
  <si>
    <t>SWD Gen 7-12 &amp; 7-12 Math</t>
  </si>
  <si>
    <t>XSO</t>
  </si>
  <si>
    <t>SWD Gen 7-12 &amp; 7-12 Soc Stud</t>
  </si>
  <si>
    <t>Exceptional Education Total</t>
  </si>
  <si>
    <t>Biology Total</t>
  </si>
  <si>
    <t>History and Social Studies Edu Total</t>
  </si>
  <si>
    <t>Mathematics Total</t>
  </si>
  <si>
    <t>Physics Total</t>
  </si>
  <si>
    <t>PNMW</t>
  </si>
  <si>
    <t>Pre-Public and Nonprofit Mgt</t>
  </si>
  <si>
    <t>Political Science Total</t>
  </si>
  <si>
    <t>SEA</t>
  </si>
  <si>
    <t>Computer Information Systems Total</t>
  </si>
  <si>
    <t>Criminal Justice Total</t>
  </si>
  <si>
    <t>Int. Ctr for Studies in Creat</t>
  </si>
  <si>
    <t>Int. Ctr for Studies in Creat Total</t>
  </si>
  <si>
    <t>Speech Language Pathology Total</t>
  </si>
  <si>
    <t>Technology Total</t>
  </si>
  <si>
    <t>Earth Sciences and Science Edu Totals</t>
  </si>
  <si>
    <t>XBI</t>
  </si>
  <si>
    <t>SWD Gen 7-12 &amp; 7-12 Biology</t>
  </si>
  <si>
    <t>XES</t>
  </si>
  <si>
    <t>SWD Gen 7-12 &amp; 7-12 Earth Sci</t>
  </si>
  <si>
    <t>BIOW</t>
  </si>
  <si>
    <t>Pre-Biology</t>
  </si>
  <si>
    <t>FSCW</t>
  </si>
  <si>
    <t>Pre-Forensic Science</t>
  </si>
  <si>
    <t>SBI</t>
  </si>
  <si>
    <t>Science Edu: Biology 7-12</t>
  </si>
  <si>
    <t>SCH</t>
  </si>
  <si>
    <t>Science Edu: Chemistry 7-12</t>
  </si>
  <si>
    <t>Science Edu: Earth Sci 7-12</t>
  </si>
  <si>
    <t>SPH</t>
  </si>
  <si>
    <t>Science Edu: Physics 7-12</t>
  </si>
  <si>
    <t>Great Lakes Center</t>
  </si>
  <si>
    <t>GLE</t>
  </si>
  <si>
    <t>Great Lakes Ecosystem Sci - MA</t>
  </si>
  <si>
    <t>GLS</t>
  </si>
  <si>
    <t>Great Lakes Ecosystem Sci - MS</t>
  </si>
  <si>
    <t>Great Lakes Center Total</t>
  </si>
  <si>
    <t>[Fall 2013 - Fact Sheet]</t>
  </si>
  <si>
    <t>Fall 2013</t>
  </si>
  <si>
    <t>PMT</t>
  </si>
  <si>
    <t>Post Masters</t>
  </si>
  <si>
    <t>INL</t>
  </si>
  <si>
    <t>UG-3+2-INL</t>
  </si>
  <si>
    <t>International - UG to GR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</si>
</sst>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u/>
      <sz val="11"/>
      <color indexed="12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b/>
      <i/>
      <sz val="11"/>
      <color theme="1"/>
      <name val="Garamond"/>
      <family val="1"/>
    </font>
    <font>
      <b/>
      <sz val="14"/>
      <color theme="1"/>
      <name val="Garamond"/>
      <family val="1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4" tint="0.39997558519241921"/>
      </bottom>
      <diagonal/>
    </border>
  </borders>
  <cellStyleXfs count="46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2" applyNumberFormat="0" applyAlignment="0" applyProtection="0"/>
    <xf numFmtId="0" fontId="9" fillId="28" borderId="3" applyNumberFormat="0" applyAlignment="0" applyProtection="0"/>
    <xf numFmtId="0" fontId="10" fillId="0" borderId="0" applyNumberFormat="0" applyFill="0" applyBorder="0" applyAlignment="0" applyProtection="0"/>
    <xf numFmtId="0" fontId="11" fillId="29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15" fillId="30" borderId="2" applyNumberFormat="0" applyAlignment="0" applyProtection="0"/>
    <xf numFmtId="0" fontId="16" fillId="0" borderId="7" applyNumberFormat="0" applyFill="0" applyAlignment="0" applyProtection="0"/>
    <xf numFmtId="0" fontId="17" fillId="31" borderId="0" applyNumberFormat="0" applyBorder="0" applyAlignment="0" applyProtection="0"/>
    <xf numFmtId="0" fontId="3" fillId="0" borderId="0"/>
    <xf numFmtId="0" fontId="4" fillId="0" borderId="0"/>
    <xf numFmtId="0" fontId="5" fillId="0" borderId="0"/>
    <xf numFmtId="0" fontId="5" fillId="32" borderId="8" applyNumberFormat="0" applyFont="0" applyAlignment="0" applyProtection="0"/>
    <xf numFmtId="0" fontId="18" fillId="27" borderId="9" applyNumberFormat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</cellStyleXfs>
  <cellXfs count="18">
    <xf numFmtId="0" fontId="0" fillId="0" borderId="0" xfId="0"/>
    <xf numFmtId="0" fontId="22" fillId="33" borderId="0" xfId="0" applyFont="1" applyFill="1"/>
    <xf numFmtId="0" fontId="23" fillId="33" borderId="1" xfId="0" applyFont="1" applyFill="1" applyBorder="1"/>
    <xf numFmtId="0" fontId="24" fillId="33" borderId="0" xfId="0" applyFont="1" applyFill="1"/>
    <xf numFmtId="0" fontId="23" fillId="33" borderId="0" xfId="0" applyFont="1" applyFill="1"/>
    <xf numFmtId="3" fontId="23" fillId="33" borderId="0" xfId="0" applyNumberFormat="1" applyFont="1" applyFill="1"/>
    <xf numFmtId="0" fontId="0" fillId="33" borderId="0" xfId="0" applyFont="1" applyFill="1"/>
    <xf numFmtId="0" fontId="0" fillId="33" borderId="0" xfId="0" applyNumberFormat="1" applyFont="1" applyFill="1"/>
    <xf numFmtId="0" fontId="23" fillId="33" borderId="0" xfId="0" applyFont="1" applyFill="1" applyAlignment="1">
      <alignment horizontal="right"/>
    </xf>
    <xf numFmtId="0" fontId="25" fillId="33" borderId="0" xfId="0" applyFont="1" applyFill="1" applyAlignment="1">
      <alignment horizontal="center"/>
    </xf>
    <xf numFmtId="0" fontId="20" fillId="33" borderId="11" xfId="0" applyFont="1" applyFill="1" applyBorder="1"/>
    <xf numFmtId="0" fontId="0" fillId="33" borderId="0" xfId="0" applyFill="1"/>
    <xf numFmtId="0" fontId="20" fillId="33" borderId="0" xfId="0" applyFont="1" applyFill="1"/>
    <xf numFmtId="0" fontId="0" fillId="33" borderId="0" xfId="0" applyNumberFormat="1" applyFill="1"/>
    <xf numFmtId="0" fontId="20" fillId="0" borderId="0" xfId="0" applyFont="1"/>
    <xf numFmtId="0" fontId="1" fillId="33" borderId="0" xfId="34" applyFill="1" applyAlignment="1" applyProtection="1">
      <alignment horizontal="center"/>
    </xf>
    <xf numFmtId="0" fontId="2" fillId="33" borderId="0" xfId="34" applyFont="1" applyFill="1" applyAlignment="1" applyProtection="1">
      <alignment horizontal="center"/>
    </xf>
    <xf numFmtId="0" fontId="23" fillId="33" borderId="0" xfId="0" applyFont="1" applyFill="1" applyAlignment="1">
      <alignment horizontal="center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/>
    <cellStyle name="Normal 3" xfId="39"/>
    <cellStyle name="Normal 4" xfId="40"/>
    <cellStyle name="Note" xfId="41" builtinId="10" customBuiltin="1"/>
    <cellStyle name="Output" xfId="42" builtinId="21" customBuiltin="1"/>
    <cellStyle name="Title" xfId="43" builtinId="15" customBuiltin="1"/>
    <cellStyle name="Total" xfId="44" builtinId="25" customBuiltin="1"/>
    <cellStyle name="Warning Text" xfId="4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../fall02files/sdf01.ht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../../index.html" TargetMode="External"/><Relationship Id="rId1" Type="http://schemas.openxmlformats.org/officeDocument/2006/relationships/hyperlink" Target="../index.html" TargetMode="External"/><Relationship Id="rId6" Type="http://schemas.openxmlformats.org/officeDocument/2006/relationships/hyperlink" Target="../factfall13.htm" TargetMode="External"/><Relationship Id="rId5" Type="http://schemas.openxmlformats.org/officeDocument/2006/relationships/hyperlink" Target="../factfall10.htm" TargetMode="External"/><Relationship Id="rId4" Type="http://schemas.openxmlformats.org/officeDocument/2006/relationships/hyperlink" Target="../factfall08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3"/>
  <sheetViews>
    <sheetView tabSelected="1" topLeftCell="C1" zoomScale="70" zoomScaleNormal="70" workbookViewId="0">
      <pane ySplit="5" topLeftCell="A6" activePane="bottomLeft" state="frozen"/>
      <selection activeCell="B1" sqref="B1"/>
      <selection pane="bottomLeft" activeCell="H117" sqref="H117"/>
    </sheetView>
  </sheetViews>
  <sheetFormatPr defaultRowHeight="15" x14ac:dyDescent="0.25"/>
  <cols>
    <col min="1" max="1" width="19.140625" style="1" customWidth="1"/>
    <col min="2" max="2" width="11.5703125" style="1" bestFit="1" customWidth="1"/>
    <col min="3" max="3" width="12.5703125" style="1" customWidth="1"/>
    <col min="4" max="4" width="22.5703125" style="1" customWidth="1"/>
    <col min="5" max="5" width="8.7109375" style="1" bestFit="1" customWidth="1"/>
    <col min="6" max="14" width="10.140625" style="1" customWidth="1"/>
    <col min="15" max="16384" width="9.140625" style="1"/>
  </cols>
  <sheetData>
    <row r="1" spans="1:14" x14ac:dyDescent="0.25">
      <c r="A1" s="17" t="s">
        <v>119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x14ac:dyDescent="0.25">
      <c r="A2" s="17" t="s">
        <v>123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x14ac:dyDescent="0.25">
      <c r="A3" s="17" t="s">
        <v>212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ht="18.75" x14ac:dyDescent="0.3">
      <c r="A4" s="9"/>
      <c r="B4" s="9"/>
      <c r="C4" s="9"/>
      <c r="D4" s="9"/>
      <c r="E4" s="8"/>
      <c r="F4" s="8"/>
      <c r="G4" s="8"/>
      <c r="H4" s="8"/>
      <c r="I4" s="8"/>
      <c r="J4" s="8"/>
      <c r="K4" s="8"/>
      <c r="L4" s="8"/>
    </row>
    <row r="5" spans="1:14" x14ac:dyDescent="0.25">
      <c r="A5" s="2" t="s">
        <v>116</v>
      </c>
      <c r="B5" s="2" t="s">
        <v>112</v>
      </c>
      <c r="C5" s="2" t="s">
        <v>113</v>
      </c>
      <c r="D5" s="2" t="s">
        <v>114</v>
      </c>
      <c r="E5" s="10" t="s">
        <v>122</v>
      </c>
      <c r="F5" s="10" t="s">
        <v>136</v>
      </c>
      <c r="G5" s="10" t="s">
        <v>155</v>
      </c>
      <c r="H5" s="10" t="s">
        <v>121</v>
      </c>
      <c r="I5" s="10" t="s">
        <v>156</v>
      </c>
      <c r="J5" s="10" t="s">
        <v>157</v>
      </c>
      <c r="K5" s="10" t="s">
        <v>158</v>
      </c>
      <c r="L5" s="10" t="s">
        <v>159</v>
      </c>
      <c r="M5" s="10" t="s">
        <v>120</v>
      </c>
      <c r="N5" s="2" t="s">
        <v>115</v>
      </c>
    </row>
    <row r="7" spans="1:14" x14ac:dyDescent="0.25">
      <c r="A7" s="3" t="s">
        <v>109</v>
      </c>
    </row>
    <row r="8" spans="1:14" x14ac:dyDescent="0.25">
      <c r="A8" s="11" t="s">
        <v>100</v>
      </c>
      <c r="B8" s="12" t="s">
        <v>0</v>
      </c>
      <c r="C8" s="11" t="s">
        <v>28</v>
      </c>
      <c r="D8" s="11" t="s">
        <v>1</v>
      </c>
      <c r="E8" s="11">
        <v>2</v>
      </c>
      <c r="F8" s="11"/>
      <c r="G8" s="11"/>
      <c r="H8" s="11">
        <v>1</v>
      </c>
      <c r="I8" s="11"/>
      <c r="J8" s="11">
        <v>1</v>
      </c>
      <c r="K8" s="11"/>
      <c r="L8" s="11">
        <v>1</v>
      </c>
      <c r="M8" s="11">
        <v>25</v>
      </c>
      <c r="N8" s="11">
        <v>30</v>
      </c>
    </row>
    <row r="10" spans="1:14" x14ac:dyDescent="0.25">
      <c r="A10" s="11" t="s">
        <v>31</v>
      </c>
      <c r="B10" s="12" t="s">
        <v>29</v>
      </c>
      <c r="C10" s="11" t="s">
        <v>30</v>
      </c>
      <c r="D10" s="11" t="s">
        <v>31</v>
      </c>
      <c r="E10" s="11"/>
      <c r="F10" s="11"/>
      <c r="G10" s="11"/>
      <c r="H10" s="11">
        <v>1</v>
      </c>
      <c r="I10" s="11"/>
      <c r="J10" s="11"/>
      <c r="K10" s="11"/>
      <c r="L10" s="11"/>
      <c r="M10" s="11">
        <v>25</v>
      </c>
      <c r="N10" s="11">
        <v>26</v>
      </c>
    </row>
    <row r="12" spans="1:14" x14ac:dyDescent="0.25">
      <c r="A12" s="11" t="s">
        <v>3</v>
      </c>
      <c r="B12" s="12" t="s">
        <v>2</v>
      </c>
      <c r="C12" s="11" t="s">
        <v>30</v>
      </c>
      <c r="D12" s="11" t="s">
        <v>3</v>
      </c>
      <c r="E12" s="11"/>
      <c r="F12" s="11">
        <v>1</v>
      </c>
      <c r="G12" s="11"/>
      <c r="H12" s="11">
        <v>2</v>
      </c>
      <c r="I12" s="11">
        <v>1</v>
      </c>
      <c r="J12" s="11"/>
      <c r="K12" s="11"/>
      <c r="L12" s="11"/>
      <c r="M12" s="11">
        <v>23</v>
      </c>
      <c r="N12" s="11">
        <v>27</v>
      </c>
    </row>
    <row r="13" spans="1:14" x14ac:dyDescent="0.25">
      <c r="A13" s="11"/>
      <c r="B13" s="12" t="s">
        <v>32</v>
      </c>
      <c r="C13" s="11" t="s">
        <v>33</v>
      </c>
      <c r="D13" s="11" t="s">
        <v>34</v>
      </c>
      <c r="E13" s="11"/>
      <c r="F13" s="11"/>
      <c r="G13" s="11"/>
      <c r="H13" s="11"/>
      <c r="I13" s="11"/>
      <c r="J13" s="11"/>
      <c r="K13" s="11"/>
      <c r="L13" s="11"/>
      <c r="M13" s="11">
        <v>2</v>
      </c>
      <c r="N13" s="11">
        <v>2</v>
      </c>
    </row>
    <row r="14" spans="1:14" x14ac:dyDescent="0.25">
      <c r="A14" s="11"/>
      <c r="B14" s="12" t="s">
        <v>4</v>
      </c>
      <c r="C14" s="11" t="s">
        <v>28</v>
      </c>
      <c r="D14" s="11" t="s">
        <v>5</v>
      </c>
      <c r="E14" s="11"/>
      <c r="F14" s="11"/>
      <c r="G14" s="11"/>
      <c r="H14" s="11">
        <v>1</v>
      </c>
      <c r="I14" s="11"/>
      <c r="J14" s="11"/>
      <c r="K14" s="11"/>
      <c r="L14" s="11"/>
      <c r="M14" s="11">
        <v>7</v>
      </c>
      <c r="N14" s="11">
        <v>8</v>
      </c>
    </row>
    <row r="15" spans="1:14" s="4" customFormat="1" x14ac:dyDescent="0.25">
      <c r="A15" s="11" t="s">
        <v>160</v>
      </c>
      <c r="B15" s="11"/>
      <c r="C15" s="11"/>
      <c r="D15" s="11"/>
      <c r="E15" s="13">
        <f t="shared" ref="E15:M15" si="0">SUM(E12:E14)</f>
        <v>0</v>
      </c>
      <c r="F15" s="13">
        <f t="shared" si="0"/>
        <v>1</v>
      </c>
      <c r="G15" s="13">
        <f t="shared" si="0"/>
        <v>0</v>
      </c>
      <c r="H15" s="13">
        <f t="shared" si="0"/>
        <v>3</v>
      </c>
      <c r="I15" s="13">
        <f t="shared" si="0"/>
        <v>1</v>
      </c>
      <c r="J15" s="13">
        <f t="shared" si="0"/>
        <v>0</v>
      </c>
      <c r="K15" s="13">
        <f t="shared" si="0"/>
        <v>0</v>
      </c>
      <c r="L15" s="13">
        <f t="shared" si="0"/>
        <v>0</v>
      </c>
      <c r="M15" s="13">
        <f t="shared" si="0"/>
        <v>32</v>
      </c>
      <c r="N15" s="13">
        <f>SUM(N12:N14)</f>
        <v>37</v>
      </c>
    </row>
    <row r="16" spans="1:14" x14ac:dyDescent="0.25">
      <c r="A16" s="11"/>
      <c r="B16" s="11"/>
      <c r="C16" s="11"/>
      <c r="D16" s="11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14" x14ac:dyDescent="0.25">
      <c r="A17" s="11" t="s">
        <v>104</v>
      </c>
      <c r="B17" s="12" t="s">
        <v>126</v>
      </c>
      <c r="C17" s="11" t="s">
        <v>28</v>
      </c>
      <c r="D17" s="11" t="s">
        <v>127</v>
      </c>
      <c r="E17" s="11"/>
      <c r="F17" s="11"/>
      <c r="G17" s="11"/>
      <c r="H17" s="11">
        <v>1</v>
      </c>
      <c r="I17" s="11"/>
      <c r="J17" s="11"/>
      <c r="K17" s="11"/>
      <c r="L17" s="11"/>
      <c r="M17" s="11">
        <v>2</v>
      </c>
      <c r="N17" s="11">
        <v>3</v>
      </c>
    </row>
    <row r="19" spans="1:14" x14ac:dyDescent="0.25">
      <c r="A19" s="3" t="s">
        <v>109</v>
      </c>
      <c r="E19" s="4">
        <f>SUM(E17,E15,E10,E8)</f>
        <v>2</v>
      </c>
      <c r="F19" s="4">
        <f t="shared" ref="F19:M19" si="1">SUM(F17,F15,F10,F8)</f>
        <v>1</v>
      </c>
      <c r="G19" s="4">
        <f t="shared" si="1"/>
        <v>0</v>
      </c>
      <c r="H19" s="4">
        <f t="shared" si="1"/>
        <v>6</v>
      </c>
      <c r="I19" s="4">
        <f t="shared" si="1"/>
        <v>1</v>
      </c>
      <c r="J19" s="4">
        <f t="shared" si="1"/>
        <v>1</v>
      </c>
      <c r="K19" s="4">
        <f t="shared" si="1"/>
        <v>0</v>
      </c>
      <c r="L19" s="4">
        <f t="shared" si="1"/>
        <v>1</v>
      </c>
      <c r="M19" s="4">
        <f t="shared" si="1"/>
        <v>84</v>
      </c>
      <c r="N19" s="4">
        <f>SUM(N17,N15,N10,N8)</f>
        <v>96</v>
      </c>
    </row>
    <row r="20" spans="1:14" x14ac:dyDescent="0.25">
      <c r="A20" s="3"/>
    </row>
    <row r="21" spans="1:14" x14ac:dyDescent="0.25">
      <c r="A21" s="3" t="s">
        <v>110</v>
      </c>
    </row>
    <row r="22" spans="1:14" x14ac:dyDescent="0.25">
      <c r="A22" s="11" t="s">
        <v>37</v>
      </c>
      <c r="B22" s="12" t="s">
        <v>35</v>
      </c>
      <c r="C22" s="11" t="s">
        <v>36</v>
      </c>
      <c r="D22" s="11" t="s">
        <v>37</v>
      </c>
      <c r="E22" s="11"/>
      <c r="F22" s="11">
        <v>1</v>
      </c>
      <c r="G22" s="11"/>
      <c r="H22" s="11"/>
      <c r="I22" s="11"/>
      <c r="J22" s="11"/>
      <c r="K22" s="11"/>
      <c r="L22" s="11"/>
      <c r="M22" s="11">
        <v>5</v>
      </c>
      <c r="N22" s="11">
        <v>6</v>
      </c>
    </row>
    <row r="23" spans="1:14" x14ac:dyDescent="0.25">
      <c r="A23" s="11"/>
      <c r="B23" s="12"/>
      <c r="C23" s="11" t="s">
        <v>38</v>
      </c>
      <c r="D23" s="11" t="s">
        <v>37</v>
      </c>
      <c r="E23" s="11">
        <v>2</v>
      </c>
      <c r="F23" s="11">
        <v>15</v>
      </c>
      <c r="G23" s="11"/>
      <c r="H23" s="11">
        <v>2</v>
      </c>
      <c r="I23" s="11"/>
      <c r="J23" s="11"/>
      <c r="K23" s="11">
        <v>1</v>
      </c>
      <c r="L23" s="11"/>
      <c r="M23" s="11">
        <v>47</v>
      </c>
      <c r="N23" s="11">
        <v>67</v>
      </c>
    </row>
    <row r="24" spans="1:14" x14ac:dyDescent="0.25">
      <c r="A24" s="11"/>
      <c r="B24" s="12" t="s">
        <v>56</v>
      </c>
      <c r="C24" s="11" t="s">
        <v>36</v>
      </c>
      <c r="D24" s="11" t="s">
        <v>57</v>
      </c>
      <c r="E24" s="11"/>
      <c r="F24" s="11">
        <v>2</v>
      </c>
      <c r="G24" s="11"/>
      <c r="H24" s="11"/>
      <c r="I24" s="11"/>
      <c r="J24" s="11"/>
      <c r="K24" s="11">
        <v>1</v>
      </c>
      <c r="L24" s="11"/>
      <c r="M24" s="11">
        <v>5</v>
      </c>
      <c r="N24" s="11">
        <v>8</v>
      </c>
    </row>
    <row r="25" spans="1:14" x14ac:dyDescent="0.25">
      <c r="A25" s="11" t="s">
        <v>161</v>
      </c>
      <c r="B25" s="11"/>
      <c r="C25" s="11"/>
      <c r="D25" s="11"/>
      <c r="E25" s="13">
        <f>SUM(E22:E24)</f>
        <v>2</v>
      </c>
      <c r="F25" s="13">
        <f t="shared" ref="F25:N25" si="2">SUM(F22:F24)</f>
        <v>18</v>
      </c>
      <c r="G25" s="13">
        <f t="shared" si="2"/>
        <v>0</v>
      </c>
      <c r="H25" s="13">
        <f t="shared" si="2"/>
        <v>2</v>
      </c>
      <c r="I25" s="13">
        <f t="shared" si="2"/>
        <v>0</v>
      </c>
      <c r="J25" s="13">
        <f t="shared" si="2"/>
        <v>0</v>
      </c>
      <c r="K25" s="13">
        <f t="shared" si="2"/>
        <v>2</v>
      </c>
      <c r="L25" s="13">
        <f t="shared" si="2"/>
        <v>0</v>
      </c>
      <c r="M25" s="13">
        <f t="shared" si="2"/>
        <v>57</v>
      </c>
      <c r="N25" s="13">
        <f t="shared" si="2"/>
        <v>81</v>
      </c>
    </row>
    <row r="26" spans="1:14" x14ac:dyDescent="0.25">
      <c r="A26" s="11"/>
      <c r="B26" s="11"/>
      <c r="C26" s="11"/>
      <c r="D26" s="11"/>
      <c r="E26" s="13"/>
      <c r="F26" s="13"/>
      <c r="G26" s="13"/>
      <c r="H26" s="13"/>
      <c r="I26" s="13"/>
      <c r="J26" s="13"/>
      <c r="K26" s="13"/>
      <c r="L26" s="13"/>
      <c r="M26" s="13"/>
      <c r="N26" s="13"/>
    </row>
    <row r="27" spans="1:14" x14ac:dyDescent="0.25">
      <c r="A27" s="11" t="s">
        <v>162</v>
      </c>
      <c r="B27" s="12" t="s">
        <v>39</v>
      </c>
      <c r="C27" s="11" t="s">
        <v>42</v>
      </c>
      <c r="D27" s="11" t="s">
        <v>40</v>
      </c>
      <c r="E27" s="11"/>
      <c r="F27" s="11">
        <v>1</v>
      </c>
      <c r="G27" s="11"/>
      <c r="H27" s="11"/>
      <c r="I27" s="11"/>
      <c r="J27" s="11"/>
      <c r="K27" s="11"/>
      <c r="L27" s="11"/>
      <c r="M27" s="11">
        <v>5</v>
      </c>
      <c r="N27" s="11">
        <v>6</v>
      </c>
    </row>
    <row r="28" spans="1:14" x14ac:dyDescent="0.25">
      <c r="A28" s="11"/>
      <c r="B28" s="12" t="s">
        <v>22</v>
      </c>
      <c r="C28" s="11" t="s">
        <v>42</v>
      </c>
      <c r="D28" s="11" t="s">
        <v>23</v>
      </c>
      <c r="E28" s="11"/>
      <c r="F28" s="11">
        <v>2</v>
      </c>
      <c r="G28" s="11"/>
      <c r="H28" s="11"/>
      <c r="I28" s="11"/>
      <c r="J28" s="11"/>
      <c r="K28" s="11"/>
      <c r="L28" s="11">
        <v>2</v>
      </c>
      <c r="M28" s="11">
        <v>14</v>
      </c>
      <c r="N28" s="11">
        <v>18</v>
      </c>
    </row>
    <row r="29" spans="1:14" s="4" customFormat="1" x14ac:dyDescent="0.25">
      <c r="A29" s="11" t="s">
        <v>163</v>
      </c>
      <c r="B29" s="11"/>
      <c r="C29" s="11"/>
      <c r="D29" s="11"/>
      <c r="E29" s="13">
        <f>SUM(E27:E28)</f>
        <v>0</v>
      </c>
      <c r="F29" s="13">
        <f t="shared" ref="F29:N29" si="3">SUM(F27:F28)</f>
        <v>3</v>
      </c>
      <c r="G29" s="13">
        <f t="shared" si="3"/>
        <v>0</v>
      </c>
      <c r="H29" s="13">
        <f t="shared" si="3"/>
        <v>0</v>
      </c>
      <c r="I29" s="13">
        <f t="shared" si="3"/>
        <v>0</v>
      </c>
      <c r="J29" s="13">
        <f t="shared" si="3"/>
        <v>0</v>
      </c>
      <c r="K29" s="13">
        <f t="shared" si="3"/>
        <v>0</v>
      </c>
      <c r="L29" s="13">
        <f t="shared" si="3"/>
        <v>2</v>
      </c>
      <c r="M29" s="13">
        <f t="shared" si="3"/>
        <v>19</v>
      </c>
      <c r="N29" s="13">
        <f t="shared" si="3"/>
        <v>24</v>
      </c>
    </row>
    <row r="30" spans="1:14" x14ac:dyDescent="0.25">
      <c r="A30" s="11"/>
      <c r="B30" s="11"/>
      <c r="C30" s="11"/>
      <c r="D30" s="11"/>
      <c r="E30" s="13"/>
      <c r="F30" s="13"/>
      <c r="G30" s="13"/>
      <c r="H30" s="13"/>
      <c r="I30" s="13"/>
      <c r="J30" s="13"/>
      <c r="K30" s="13"/>
      <c r="L30" s="13"/>
      <c r="M30" s="13"/>
      <c r="N30" s="13"/>
    </row>
    <row r="31" spans="1:14" x14ac:dyDescent="0.25">
      <c r="A31" s="11" t="s">
        <v>164</v>
      </c>
      <c r="B31" s="12" t="s">
        <v>44</v>
      </c>
      <c r="C31" s="11" t="s">
        <v>42</v>
      </c>
      <c r="D31" s="11" t="s">
        <v>45</v>
      </c>
      <c r="E31" s="11"/>
      <c r="F31" s="11">
        <v>4</v>
      </c>
      <c r="G31" s="11"/>
      <c r="H31" s="11">
        <v>1</v>
      </c>
      <c r="I31" s="11"/>
      <c r="J31" s="11"/>
      <c r="K31" s="11"/>
      <c r="L31" s="11"/>
      <c r="M31" s="11">
        <v>13</v>
      </c>
      <c r="N31" s="11">
        <v>18</v>
      </c>
    </row>
    <row r="32" spans="1:14" x14ac:dyDescent="0.25">
      <c r="A32" s="11"/>
      <c r="B32" s="12" t="s">
        <v>46</v>
      </c>
      <c r="C32" s="11" t="s">
        <v>42</v>
      </c>
      <c r="D32" s="11" t="s">
        <v>47</v>
      </c>
      <c r="E32" s="11">
        <v>1</v>
      </c>
      <c r="F32" s="11">
        <v>3</v>
      </c>
      <c r="G32" s="11"/>
      <c r="H32" s="11"/>
      <c r="I32" s="11">
        <v>1</v>
      </c>
      <c r="J32" s="11"/>
      <c r="K32" s="11"/>
      <c r="L32" s="11"/>
      <c r="M32" s="11">
        <v>49</v>
      </c>
      <c r="N32" s="11">
        <v>54</v>
      </c>
    </row>
    <row r="33" spans="1:14" x14ac:dyDescent="0.25">
      <c r="A33" s="11"/>
      <c r="B33" s="12" t="s">
        <v>128</v>
      </c>
      <c r="C33" s="11" t="s">
        <v>49</v>
      </c>
      <c r="D33" s="11" t="s">
        <v>129</v>
      </c>
      <c r="E33" s="11"/>
      <c r="F33" s="11"/>
      <c r="G33" s="11"/>
      <c r="H33" s="11">
        <v>1</v>
      </c>
      <c r="I33" s="11"/>
      <c r="J33" s="11"/>
      <c r="K33" s="11"/>
      <c r="L33" s="11"/>
      <c r="M33" s="11">
        <v>20</v>
      </c>
      <c r="N33" s="11">
        <v>21</v>
      </c>
    </row>
    <row r="34" spans="1:14" x14ac:dyDescent="0.25">
      <c r="A34" s="11"/>
      <c r="B34" s="12" t="s">
        <v>48</v>
      </c>
      <c r="C34" s="11" t="s">
        <v>49</v>
      </c>
      <c r="D34" s="11" t="s">
        <v>50</v>
      </c>
      <c r="E34" s="11"/>
      <c r="F34" s="11"/>
      <c r="G34" s="11"/>
      <c r="H34" s="11">
        <v>1</v>
      </c>
      <c r="I34" s="11"/>
      <c r="J34" s="11"/>
      <c r="K34" s="11"/>
      <c r="L34" s="11"/>
      <c r="M34" s="11">
        <v>8</v>
      </c>
      <c r="N34" s="11">
        <v>9</v>
      </c>
    </row>
    <row r="35" spans="1:14" x14ac:dyDescent="0.25">
      <c r="A35" s="11"/>
      <c r="B35" s="12" t="s">
        <v>137</v>
      </c>
      <c r="C35" s="11" t="s">
        <v>42</v>
      </c>
      <c r="D35" s="11" t="s">
        <v>138</v>
      </c>
      <c r="E35" s="11"/>
      <c r="F35" s="11"/>
      <c r="G35" s="11"/>
      <c r="H35" s="11"/>
      <c r="I35" s="11"/>
      <c r="J35" s="11"/>
      <c r="K35" s="11"/>
      <c r="L35" s="11"/>
      <c r="M35" s="11">
        <v>28</v>
      </c>
      <c r="N35" s="11">
        <v>28</v>
      </c>
    </row>
    <row r="36" spans="1:14" x14ac:dyDescent="0.25">
      <c r="A36" s="11"/>
      <c r="B36" s="12"/>
      <c r="C36" s="11"/>
      <c r="D36" s="11"/>
      <c r="E36" s="13"/>
      <c r="F36" s="13"/>
      <c r="G36" s="13"/>
      <c r="H36" s="13"/>
      <c r="I36" s="13"/>
      <c r="J36" s="13"/>
      <c r="K36" s="13"/>
      <c r="L36" s="13"/>
      <c r="M36" s="13"/>
      <c r="N36" s="13"/>
    </row>
    <row r="37" spans="1:14" x14ac:dyDescent="0.25">
      <c r="A37" s="11" t="s">
        <v>165</v>
      </c>
      <c r="B37" s="11"/>
      <c r="C37" s="11"/>
      <c r="D37" s="11"/>
      <c r="E37" s="13">
        <f t="shared" ref="E37:M37" si="4">SUM(E31:E36)</f>
        <v>1</v>
      </c>
      <c r="F37" s="13">
        <f t="shared" si="4"/>
        <v>7</v>
      </c>
      <c r="G37" s="13">
        <f t="shared" si="4"/>
        <v>0</v>
      </c>
      <c r="H37" s="13">
        <f t="shared" si="4"/>
        <v>3</v>
      </c>
      <c r="I37" s="13">
        <f t="shared" si="4"/>
        <v>1</v>
      </c>
      <c r="J37" s="13">
        <f t="shared" si="4"/>
        <v>0</v>
      </c>
      <c r="K37" s="13">
        <f t="shared" si="4"/>
        <v>0</v>
      </c>
      <c r="L37" s="13">
        <f t="shared" si="4"/>
        <v>0</v>
      </c>
      <c r="M37" s="13">
        <f t="shared" si="4"/>
        <v>118</v>
      </c>
      <c r="N37" s="13">
        <f>SUM(N31:N36)</f>
        <v>130</v>
      </c>
    </row>
    <row r="38" spans="1:14" x14ac:dyDescent="0.25">
      <c r="A38" s="11"/>
      <c r="B38" s="11"/>
      <c r="C38" s="11"/>
      <c r="D38" s="11"/>
      <c r="E38" s="13"/>
      <c r="F38" s="13"/>
      <c r="G38" s="13"/>
      <c r="H38" s="13"/>
      <c r="I38" s="13"/>
      <c r="J38" s="13"/>
      <c r="K38" s="13"/>
      <c r="L38" s="13"/>
      <c r="M38" s="13"/>
      <c r="N38" s="13"/>
    </row>
    <row r="39" spans="1:14" x14ac:dyDescent="0.25">
      <c r="A39" s="11" t="s">
        <v>55</v>
      </c>
      <c r="B39" s="11" t="s">
        <v>41</v>
      </c>
      <c r="C39" s="11" t="s">
        <v>42</v>
      </c>
      <c r="D39" s="11" t="s">
        <v>43</v>
      </c>
      <c r="E39" s="11"/>
      <c r="F39" s="11"/>
      <c r="G39" s="11"/>
      <c r="H39" s="11">
        <v>1</v>
      </c>
      <c r="I39" s="11"/>
      <c r="J39" s="11"/>
      <c r="K39" s="11"/>
      <c r="L39" s="11"/>
      <c r="M39" s="11"/>
      <c r="N39" s="11">
        <v>1</v>
      </c>
    </row>
    <row r="40" spans="1:14" x14ac:dyDescent="0.25">
      <c r="A40" s="11"/>
      <c r="B40" s="11" t="s">
        <v>51</v>
      </c>
      <c r="C40" s="11" t="s">
        <v>42</v>
      </c>
      <c r="D40" s="11" t="s">
        <v>52</v>
      </c>
      <c r="E40" s="11"/>
      <c r="F40" s="11">
        <v>1</v>
      </c>
      <c r="G40" s="11"/>
      <c r="H40" s="11"/>
      <c r="I40" s="11"/>
      <c r="J40" s="11"/>
      <c r="K40" s="11"/>
      <c r="L40" s="11"/>
      <c r="M40" s="11">
        <v>8</v>
      </c>
      <c r="N40" s="11">
        <v>9</v>
      </c>
    </row>
    <row r="41" spans="1:14" x14ac:dyDescent="0.25">
      <c r="A41" s="11"/>
      <c r="B41" s="11" t="s">
        <v>53</v>
      </c>
      <c r="C41" s="11" t="s">
        <v>42</v>
      </c>
      <c r="D41" s="11" t="s">
        <v>54</v>
      </c>
      <c r="E41" s="11"/>
      <c r="F41" s="11">
        <v>2</v>
      </c>
      <c r="G41" s="11"/>
      <c r="H41" s="11"/>
      <c r="I41" s="11"/>
      <c r="J41" s="11"/>
      <c r="K41" s="11"/>
      <c r="L41" s="11"/>
      <c r="M41" s="11">
        <v>25</v>
      </c>
      <c r="N41" s="11">
        <v>27</v>
      </c>
    </row>
    <row r="42" spans="1:14" s="4" customFormat="1" x14ac:dyDescent="0.25">
      <c r="A42" s="11"/>
      <c r="B42" s="11" t="s">
        <v>166</v>
      </c>
      <c r="C42" s="11" t="s">
        <v>42</v>
      </c>
      <c r="D42" s="11" t="s">
        <v>167</v>
      </c>
      <c r="E42" s="11">
        <v>1</v>
      </c>
      <c r="F42" s="11">
        <v>2</v>
      </c>
      <c r="G42" s="11"/>
      <c r="H42" s="11">
        <v>1</v>
      </c>
      <c r="I42" s="11"/>
      <c r="J42" s="11"/>
      <c r="K42" s="11"/>
      <c r="L42" s="11"/>
      <c r="M42" s="11">
        <v>40</v>
      </c>
      <c r="N42" s="11">
        <v>44</v>
      </c>
    </row>
    <row r="43" spans="1:14" x14ac:dyDescent="0.25">
      <c r="A43" s="11"/>
      <c r="B43" s="11" t="s">
        <v>190</v>
      </c>
      <c r="C43" s="11" t="s">
        <v>42</v>
      </c>
      <c r="D43" s="11" t="s">
        <v>191</v>
      </c>
      <c r="E43" s="11"/>
      <c r="F43" s="11"/>
      <c r="G43" s="11"/>
      <c r="H43" s="11"/>
      <c r="I43" s="11"/>
      <c r="J43" s="11"/>
      <c r="K43" s="11"/>
      <c r="L43" s="11"/>
      <c r="M43" s="11">
        <v>3</v>
      </c>
      <c r="N43" s="11">
        <v>3</v>
      </c>
    </row>
    <row r="44" spans="1:14" x14ac:dyDescent="0.25">
      <c r="A44" s="11"/>
      <c r="B44" s="11" t="s">
        <v>58</v>
      </c>
      <c r="C44" s="11" t="s">
        <v>42</v>
      </c>
      <c r="D44" s="11" t="s">
        <v>59</v>
      </c>
      <c r="E44" s="11">
        <v>1</v>
      </c>
      <c r="F44" s="11">
        <v>2</v>
      </c>
      <c r="G44" s="11"/>
      <c r="H44" s="11"/>
      <c r="I44" s="11"/>
      <c r="J44" s="11"/>
      <c r="K44" s="11">
        <v>1</v>
      </c>
      <c r="L44" s="11"/>
      <c r="M44" s="11">
        <v>124</v>
      </c>
      <c r="N44" s="11">
        <v>128</v>
      </c>
    </row>
    <row r="45" spans="1:14" x14ac:dyDescent="0.25">
      <c r="A45" s="11"/>
      <c r="B45" s="11" t="s">
        <v>168</v>
      </c>
      <c r="C45" s="11" t="s">
        <v>42</v>
      </c>
      <c r="D45" s="11" t="s">
        <v>169</v>
      </c>
      <c r="E45" s="11"/>
      <c r="F45" s="11"/>
      <c r="G45" s="11"/>
      <c r="H45" s="11"/>
      <c r="I45" s="11">
        <v>1</v>
      </c>
      <c r="J45" s="11"/>
      <c r="K45" s="11"/>
      <c r="L45" s="11"/>
      <c r="M45" s="11">
        <v>11</v>
      </c>
      <c r="N45" s="11">
        <v>12</v>
      </c>
    </row>
    <row r="46" spans="1:14" x14ac:dyDescent="0.25">
      <c r="A46" s="11"/>
      <c r="B46" s="11" t="s">
        <v>192</v>
      </c>
      <c r="C46" s="11" t="s">
        <v>42</v>
      </c>
      <c r="D46" s="11" t="s">
        <v>193</v>
      </c>
      <c r="E46" s="11"/>
      <c r="F46" s="11"/>
      <c r="G46" s="11"/>
      <c r="H46" s="11"/>
      <c r="I46" s="11"/>
      <c r="J46" s="11"/>
      <c r="K46" s="11"/>
      <c r="L46" s="11"/>
      <c r="M46" s="11">
        <v>1</v>
      </c>
      <c r="N46" s="11">
        <v>1</v>
      </c>
    </row>
    <row r="47" spans="1:14" x14ac:dyDescent="0.25">
      <c r="A47" s="11"/>
      <c r="B47" s="11" t="s">
        <v>170</v>
      </c>
      <c r="C47" s="11" t="s">
        <v>42</v>
      </c>
      <c r="D47" s="11" t="s">
        <v>171</v>
      </c>
      <c r="E47" s="11"/>
      <c r="F47" s="11">
        <v>1</v>
      </c>
      <c r="G47" s="11"/>
      <c r="H47" s="11">
        <v>1</v>
      </c>
      <c r="I47" s="11"/>
      <c r="J47" s="11"/>
      <c r="K47" s="11"/>
      <c r="L47" s="11"/>
      <c r="M47" s="11">
        <v>9</v>
      </c>
      <c r="N47" s="11">
        <v>11</v>
      </c>
    </row>
    <row r="48" spans="1:14" x14ac:dyDescent="0.25">
      <c r="A48" s="11"/>
      <c r="B48" s="11" t="s">
        <v>172</v>
      </c>
      <c r="C48" s="11" t="s">
        <v>42</v>
      </c>
      <c r="D48" s="11" t="s">
        <v>173</v>
      </c>
      <c r="E48" s="11"/>
      <c r="F48" s="11"/>
      <c r="G48" s="11"/>
      <c r="H48" s="11"/>
      <c r="I48" s="11"/>
      <c r="J48" s="11"/>
      <c r="K48" s="11"/>
      <c r="L48" s="11"/>
      <c r="M48" s="11">
        <v>14</v>
      </c>
      <c r="N48" s="11">
        <v>14</v>
      </c>
    </row>
    <row r="49" spans="1:14" s="4" customFormat="1" x14ac:dyDescent="0.25">
      <c r="A49" s="11" t="s">
        <v>174</v>
      </c>
      <c r="B49" s="11"/>
      <c r="C49" s="11"/>
      <c r="D49" s="11"/>
      <c r="E49" s="13">
        <f t="shared" ref="E49:M49" si="5">SUM(E39:E48)</f>
        <v>2</v>
      </c>
      <c r="F49" s="13">
        <f t="shared" si="5"/>
        <v>8</v>
      </c>
      <c r="G49" s="13">
        <f t="shared" si="5"/>
        <v>0</v>
      </c>
      <c r="H49" s="13">
        <f t="shared" si="5"/>
        <v>3</v>
      </c>
      <c r="I49" s="13">
        <f t="shared" si="5"/>
        <v>1</v>
      </c>
      <c r="J49" s="13">
        <f t="shared" si="5"/>
        <v>0</v>
      </c>
      <c r="K49" s="13">
        <f t="shared" si="5"/>
        <v>1</v>
      </c>
      <c r="L49" s="13">
        <f t="shared" si="5"/>
        <v>0</v>
      </c>
      <c r="M49" s="13">
        <f t="shared" si="5"/>
        <v>235</v>
      </c>
      <c r="N49" s="13">
        <f>SUM(N39:N48)</f>
        <v>250</v>
      </c>
    </row>
    <row r="51" spans="1:14" x14ac:dyDescent="0.25">
      <c r="A51" s="3" t="s">
        <v>110</v>
      </c>
      <c r="E51" s="4">
        <f t="shared" ref="E51:N51" si="6">SUM(E49,E37,E29,E25)</f>
        <v>5</v>
      </c>
      <c r="F51" s="4">
        <f t="shared" si="6"/>
        <v>36</v>
      </c>
      <c r="G51" s="4">
        <f t="shared" si="6"/>
        <v>0</v>
      </c>
      <c r="H51" s="4">
        <f t="shared" si="6"/>
        <v>8</v>
      </c>
      <c r="I51" s="4">
        <f t="shared" si="6"/>
        <v>2</v>
      </c>
      <c r="J51" s="4">
        <f t="shared" si="6"/>
        <v>0</v>
      </c>
      <c r="K51" s="4">
        <f t="shared" si="6"/>
        <v>3</v>
      </c>
      <c r="L51" s="4">
        <f t="shared" si="6"/>
        <v>2</v>
      </c>
      <c r="M51" s="4">
        <f t="shared" si="6"/>
        <v>429</v>
      </c>
      <c r="N51" s="4">
        <f t="shared" si="6"/>
        <v>485</v>
      </c>
    </row>
    <row r="53" spans="1:14" x14ac:dyDescent="0.25">
      <c r="A53" s="3" t="s">
        <v>111</v>
      </c>
    </row>
    <row r="54" spans="1:14" x14ac:dyDescent="0.25">
      <c r="A54" s="11" t="s">
        <v>7</v>
      </c>
      <c r="B54" s="11" t="s">
        <v>6</v>
      </c>
      <c r="C54" s="11" t="s">
        <v>73</v>
      </c>
      <c r="D54" s="11" t="s">
        <v>7</v>
      </c>
      <c r="E54" s="11"/>
      <c r="F54" s="11">
        <v>1</v>
      </c>
      <c r="G54" s="11"/>
      <c r="H54" s="11"/>
      <c r="I54" s="11"/>
      <c r="J54" s="11">
        <v>1</v>
      </c>
      <c r="K54" s="11"/>
      <c r="L54" s="11"/>
      <c r="M54" s="11">
        <v>14</v>
      </c>
      <c r="N54" s="11">
        <v>16</v>
      </c>
    </row>
    <row r="55" spans="1:14" x14ac:dyDescent="0.25">
      <c r="A55" s="11"/>
      <c r="B55" s="11" t="s">
        <v>194</v>
      </c>
      <c r="C55" s="11" t="s">
        <v>139</v>
      </c>
      <c r="D55" s="11" t="s">
        <v>195</v>
      </c>
      <c r="E55" s="11"/>
      <c r="F55" s="11"/>
      <c r="G55" s="11"/>
      <c r="H55" s="11"/>
      <c r="I55" s="11"/>
      <c r="J55" s="11"/>
      <c r="K55" s="11"/>
      <c r="L55" s="11"/>
      <c r="M55" s="11">
        <v>1</v>
      </c>
      <c r="N55" s="11">
        <v>1</v>
      </c>
    </row>
    <row r="56" spans="1:14" x14ac:dyDescent="0.25">
      <c r="A56" s="11"/>
      <c r="B56" s="11" t="s">
        <v>102</v>
      </c>
      <c r="C56" s="11" t="s">
        <v>75</v>
      </c>
      <c r="D56" s="11" t="s">
        <v>103</v>
      </c>
      <c r="E56" s="11"/>
      <c r="F56" s="11"/>
      <c r="G56" s="11"/>
      <c r="H56" s="11"/>
      <c r="I56" s="11"/>
      <c r="J56" s="11"/>
      <c r="K56" s="11"/>
      <c r="L56" s="11"/>
      <c r="M56" s="11">
        <v>1</v>
      </c>
      <c r="N56" s="11">
        <v>1</v>
      </c>
    </row>
    <row r="57" spans="1:14" s="4" customFormat="1" x14ac:dyDescent="0.25">
      <c r="A57" s="11" t="s">
        <v>175</v>
      </c>
      <c r="B57" s="11"/>
      <c r="C57" s="11"/>
      <c r="D57" s="11"/>
      <c r="E57" s="13">
        <f t="shared" ref="E57:M57" si="7">SUM(E54:E56)</f>
        <v>0</v>
      </c>
      <c r="F57" s="13">
        <f t="shared" si="7"/>
        <v>1</v>
      </c>
      <c r="G57" s="13">
        <f t="shared" si="7"/>
        <v>0</v>
      </c>
      <c r="H57" s="13">
        <f t="shared" si="7"/>
        <v>0</v>
      </c>
      <c r="I57" s="13">
        <f t="shared" si="7"/>
        <v>0</v>
      </c>
      <c r="J57" s="13">
        <f t="shared" si="7"/>
        <v>1</v>
      </c>
      <c r="K57" s="13">
        <f t="shared" si="7"/>
        <v>0</v>
      </c>
      <c r="L57" s="13">
        <f t="shared" si="7"/>
        <v>0</v>
      </c>
      <c r="M57" s="13">
        <f t="shared" si="7"/>
        <v>16</v>
      </c>
      <c r="N57" s="13">
        <f>SUM(N54:N56)</f>
        <v>18</v>
      </c>
    </row>
    <row r="59" spans="1:14" x14ac:dyDescent="0.25">
      <c r="A59" s="11" t="s">
        <v>8</v>
      </c>
      <c r="B59" s="11" t="s">
        <v>60</v>
      </c>
      <c r="C59" s="11" t="s">
        <v>61</v>
      </c>
      <c r="D59" s="11" t="s">
        <v>62</v>
      </c>
      <c r="E59" s="11"/>
      <c r="F59" s="11">
        <v>1</v>
      </c>
      <c r="G59" s="11"/>
      <c r="H59" s="11"/>
      <c r="I59" s="11"/>
      <c r="J59" s="11"/>
      <c r="K59" s="11"/>
      <c r="L59" s="11"/>
      <c r="M59" s="11">
        <v>3</v>
      </c>
      <c r="N59" s="11">
        <v>4</v>
      </c>
    </row>
    <row r="60" spans="1:14" x14ac:dyDescent="0.25">
      <c r="A60" s="11"/>
      <c r="B60" s="11" t="s">
        <v>196</v>
      </c>
      <c r="C60" s="11" t="s">
        <v>139</v>
      </c>
      <c r="D60" s="11" t="s">
        <v>197</v>
      </c>
      <c r="E60" s="11">
        <v>1</v>
      </c>
      <c r="F60" s="11"/>
      <c r="G60" s="11"/>
      <c r="H60" s="11"/>
      <c r="I60" s="11"/>
      <c r="J60" s="11"/>
      <c r="K60" s="11"/>
      <c r="L60" s="11"/>
      <c r="M60" s="11"/>
      <c r="N60" s="11">
        <v>1</v>
      </c>
    </row>
    <row r="61" spans="1:14" x14ac:dyDescent="0.25">
      <c r="A61" s="11"/>
      <c r="B61" s="12"/>
      <c r="C61" s="11"/>
      <c r="D61" s="11"/>
      <c r="E61" s="13">
        <f t="shared" ref="E61:M61" si="8">SUM(E59:E60)</f>
        <v>1</v>
      </c>
      <c r="F61" s="13">
        <f t="shared" si="8"/>
        <v>1</v>
      </c>
      <c r="G61" s="13">
        <f t="shared" si="8"/>
        <v>0</v>
      </c>
      <c r="H61" s="13">
        <f t="shared" si="8"/>
        <v>0</v>
      </c>
      <c r="I61" s="13">
        <f t="shared" si="8"/>
        <v>0</v>
      </c>
      <c r="J61" s="13">
        <f t="shared" si="8"/>
        <v>0</v>
      </c>
      <c r="K61" s="13">
        <f t="shared" si="8"/>
        <v>0</v>
      </c>
      <c r="L61" s="13">
        <f t="shared" si="8"/>
        <v>0</v>
      </c>
      <c r="M61" s="13">
        <f t="shared" si="8"/>
        <v>3</v>
      </c>
      <c r="N61" s="13">
        <f>SUM(N59:N60)</f>
        <v>5</v>
      </c>
    </row>
    <row r="63" spans="1:14" x14ac:dyDescent="0.25">
      <c r="A63" s="11" t="s">
        <v>105</v>
      </c>
      <c r="B63" s="12" t="s">
        <v>72</v>
      </c>
      <c r="C63" s="11" t="s">
        <v>73</v>
      </c>
      <c r="D63" s="11" t="s">
        <v>74</v>
      </c>
      <c r="E63" s="11"/>
      <c r="F63" s="11">
        <v>4</v>
      </c>
      <c r="G63" s="11"/>
      <c r="H63" s="11"/>
      <c r="I63" s="11"/>
      <c r="J63" s="11">
        <v>4</v>
      </c>
      <c r="K63" s="11">
        <v>1</v>
      </c>
      <c r="L63" s="11"/>
      <c r="M63" s="11">
        <v>18</v>
      </c>
      <c r="N63" s="11">
        <v>27</v>
      </c>
    </row>
    <row r="65" spans="1:14" x14ac:dyDescent="0.25">
      <c r="A65" s="11" t="s">
        <v>106</v>
      </c>
      <c r="B65" s="11" t="s">
        <v>9</v>
      </c>
      <c r="C65" s="11" t="s">
        <v>75</v>
      </c>
      <c r="D65" s="11" t="s">
        <v>10</v>
      </c>
      <c r="E65" s="11"/>
      <c r="F65" s="11"/>
      <c r="G65" s="11"/>
      <c r="H65" s="11"/>
      <c r="I65" s="11"/>
      <c r="J65" s="11"/>
      <c r="K65" s="11"/>
      <c r="L65" s="11"/>
      <c r="M65" s="11">
        <v>1</v>
      </c>
      <c r="N65" s="11">
        <v>1</v>
      </c>
    </row>
    <row r="66" spans="1:14" x14ac:dyDescent="0.25">
      <c r="A66" s="11"/>
      <c r="B66" s="11" t="s">
        <v>198</v>
      </c>
      <c r="C66" s="11" t="s">
        <v>75</v>
      </c>
      <c r="D66" s="11" t="s">
        <v>199</v>
      </c>
      <c r="E66" s="11"/>
      <c r="F66" s="11"/>
      <c r="G66" s="11"/>
      <c r="H66" s="11">
        <v>1</v>
      </c>
      <c r="I66" s="11"/>
      <c r="J66" s="11"/>
      <c r="K66" s="11"/>
      <c r="L66" s="11"/>
      <c r="M66" s="11">
        <v>9</v>
      </c>
      <c r="N66" s="11">
        <v>10</v>
      </c>
    </row>
    <row r="67" spans="1:14" x14ac:dyDescent="0.25">
      <c r="A67" s="11"/>
      <c r="B67" s="11" t="s">
        <v>200</v>
      </c>
      <c r="C67" s="11" t="s">
        <v>75</v>
      </c>
      <c r="D67" s="11" t="s">
        <v>201</v>
      </c>
      <c r="E67" s="11"/>
      <c r="F67" s="11"/>
      <c r="G67" s="11"/>
      <c r="H67" s="11"/>
      <c r="I67" s="11"/>
      <c r="J67" s="11"/>
      <c r="K67" s="11"/>
      <c r="L67" s="11"/>
      <c r="M67" s="11">
        <v>1</v>
      </c>
      <c r="N67" s="11">
        <v>1</v>
      </c>
    </row>
    <row r="68" spans="1:14" x14ac:dyDescent="0.25">
      <c r="A68" s="11"/>
      <c r="B68" s="11" t="s">
        <v>182</v>
      </c>
      <c r="C68" s="11" t="s">
        <v>75</v>
      </c>
      <c r="D68" s="11" t="s">
        <v>202</v>
      </c>
      <c r="E68" s="11"/>
      <c r="F68" s="11"/>
      <c r="G68" s="11"/>
      <c r="H68" s="11"/>
      <c r="I68" s="11"/>
      <c r="J68" s="11"/>
      <c r="K68" s="11">
        <v>1</v>
      </c>
      <c r="L68" s="11"/>
      <c r="M68" s="11">
        <v>12</v>
      </c>
      <c r="N68" s="11">
        <v>13</v>
      </c>
    </row>
    <row r="69" spans="1:14" x14ac:dyDescent="0.25">
      <c r="B69" s="11" t="s">
        <v>203</v>
      </c>
      <c r="C69" s="11" t="s">
        <v>75</v>
      </c>
      <c r="D69" s="11" t="s">
        <v>204</v>
      </c>
      <c r="E69" s="11"/>
      <c r="F69" s="11"/>
      <c r="G69" s="11"/>
      <c r="H69" s="11"/>
      <c r="I69" s="11"/>
      <c r="J69" s="11"/>
      <c r="K69" s="11"/>
      <c r="L69" s="11"/>
      <c r="M69" s="11">
        <v>4</v>
      </c>
      <c r="N69" s="11">
        <v>4</v>
      </c>
    </row>
    <row r="70" spans="1:14" x14ac:dyDescent="0.25">
      <c r="A70" s="11" t="s">
        <v>189</v>
      </c>
      <c r="E70" s="1">
        <f t="shared" ref="E70:M70" si="9">SUM(E65:E69)</f>
        <v>0</v>
      </c>
      <c r="F70" s="1">
        <f t="shared" si="9"/>
        <v>0</v>
      </c>
      <c r="G70" s="1">
        <f t="shared" si="9"/>
        <v>0</v>
      </c>
      <c r="H70" s="1">
        <f t="shared" si="9"/>
        <v>1</v>
      </c>
      <c r="I70" s="1">
        <f t="shared" si="9"/>
        <v>0</v>
      </c>
      <c r="J70" s="1">
        <f t="shared" si="9"/>
        <v>0</v>
      </c>
      <c r="K70" s="1">
        <f t="shared" si="9"/>
        <v>1</v>
      </c>
      <c r="L70" s="1">
        <f t="shared" si="9"/>
        <v>0</v>
      </c>
      <c r="M70" s="1">
        <f t="shared" si="9"/>
        <v>27</v>
      </c>
      <c r="N70" s="1">
        <f>SUM(N65:N69)</f>
        <v>29</v>
      </c>
    </row>
    <row r="72" spans="1:14" x14ac:dyDescent="0.25">
      <c r="A72" s="11" t="s">
        <v>205</v>
      </c>
      <c r="B72" s="11" t="s">
        <v>206</v>
      </c>
      <c r="C72" s="11" t="s">
        <v>73</v>
      </c>
      <c r="D72" s="11" t="s">
        <v>207</v>
      </c>
      <c r="E72" s="11"/>
      <c r="F72" s="11"/>
      <c r="G72" s="11"/>
      <c r="H72" s="11"/>
      <c r="I72" s="11"/>
      <c r="J72" s="11"/>
      <c r="K72" s="11"/>
      <c r="L72" s="11"/>
      <c r="M72" s="11">
        <v>2</v>
      </c>
      <c r="N72" s="11">
        <v>2</v>
      </c>
    </row>
    <row r="73" spans="1:14" x14ac:dyDescent="0.25">
      <c r="A73" s="11"/>
      <c r="B73" s="11" t="s">
        <v>208</v>
      </c>
      <c r="C73" s="11" t="s">
        <v>61</v>
      </c>
      <c r="D73" s="11" t="s">
        <v>209</v>
      </c>
      <c r="E73" s="11"/>
      <c r="F73" s="11"/>
      <c r="G73" s="11"/>
      <c r="H73" s="11"/>
      <c r="I73" s="11"/>
      <c r="J73" s="11"/>
      <c r="K73" s="11"/>
      <c r="L73" s="11"/>
      <c r="M73" s="11">
        <v>4</v>
      </c>
      <c r="N73" s="11">
        <v>4</v>
      </c>
    </row>
    <row r="74" spans="1:14" x14ac:dyDescent="0.25">
      <c r="A74" s="11" t="s">
        <v>210</v>
      </c>
      <c r="B74" s="11"/>
      <c r="C74" s="11"/>
      <c r="D74" s="11"/>
      <c r="E74" s="11">
        <f t="shared" ref="E74:M74" si="10">SUM(E72:E73)</f>
        <v>0</v>
      </c>
      <c r="F74" s="11">
        <f t="shared" si="10"/>
        <v>0</v>
      </c>
      <c r="G74" s="11">
        <f t="shared" si="10"/>
        <v>0</v>
      </c>
      <c r="H74" s="11">
        <f t="shared" si="10"/>
        <v>0</v>
      </c>
      <c r="I74" s="11">
        <f t="shared" si="10"/>
        <v>0</v>
      </c>
      <c r="J74" s="11">
        <f t="shared" si="10"/>
        <v>0</v>
      </c>
      <c r="K74" s="11">
        <f t="shared" si="10"/>
        <v>0</v>
      </c>
      <c r="L74" s="11">
        <f t="shared" si="10"/>
        <v>0</v>
      </c>
      <c r="M74" s="11">
        <f t="shared" si="10"/>
        <v>6</v>
      </c>
      <c r="N74" s="11">
        <f>SUM(N72:N73)</f>
        <v>6</v>
      </c>
    </row>
    <row r="76" spans="1:14" x14ac:dyDescent="0.25">
      <c r="A76" s="11" t="s">
        <v>107</v>
      </c>
      <c r="B76" s="12" t="s">
        <v>11</v>
      </c>
      <c r="C76" s="11" t="s">
        <v>73</v>
      </c>
      <c r="D76" s="11" t="s">
        <v>12</v>
      </c>
      <c r="E76" s="11"/>
      <c r="F76" s="11">
        <v>2</v>
      </c>
      <c r="G76" s="11"/>
      <c r="H76" s="11">
        <v>1</v>
      </c>
      <c r="I76" s="11">
        <v>1</v>
      </c>
      <c r="J76" s="11"/>
      <c r="K76" s="11">
        <v>1</v>
      </c>
      <c r="L76" s="11"/>
      <c r="M76" s="11">
        <v>16</v>
      </c>
      <c r="N76" s="11">
        <v>21</v>
      </c>
    </row>
    <row r="77" spans="1:14" x14ac:dyDescent="0.25">
      <c r="A77" s="11"/>
      <c r="B77" s="12" t="s">
        <v>76</v>
      </c>
      <c r="C77" s="11" t="s">
        <v>77</v>
      </c>
      <c r="D77" s="11" t="s">
        <v>78</v>
      </c>
      <c r="E77" s="11"/>
      <c r="F77" s="11"/>
      <c r="G77" s="11"/>
      <c r="H77" s="11"/>
      <c r="I77" s="11">
        <v>1</v>
      </c>
      <c r="J77" s="11"/>
      <c r="K77" s="11"/>
      <c r="L77" s="11"/>
      <c r="M77" s="11">
        <v>4</v>
      </c>
      <c r="N77" s="11">
        <v>5</v>
      </c>
    </row>
    <row r="78" spans="1:14" x14ac:dyDescent="0.25">
      <c r="A78" s="11"/>
      <c r="B78" s="12"/>
      <c r="C78" s="11" t="s">
        <v>73</v>
      </c>
      <c r="D78" s="11" t="s">
        <v>78</v>
      </c>
      <c r="E78" s="11"/>
      <c r="F78" s="11">
        <v>1</v>
      </c>
      <c r="G78" s="11"/>
      <c r="H78" s="11"/>
      <c r="I78" s="11"/>
      <c r="J78" s="11">
        <v>1</v>
      </c>
      <c r="K78" s="11"/>
      <c r="L78" s="11"/>
      <c r="M78" s="11">
        <v>9</v>
      </c>
      <c r="N78" s="11">
        <v>11</v>
      </c>
    </row>
    <row r="79" spans="1:14" s="4" customFormat="1" x14ac:dyDescent="0.25">
      <c r="A79" s="11"/>
      <c r="B79" s="12" t="s">
        <v>83</v>
      </c>
      <c r="C79" s="11" t="s">
        <v>75</v>
      </c>
      <c r="D79" s="11" t="s">
        <v>84</v>
      </c>
      <c r="E79" s="11"/>
      <c r="F79" s="11"/>
      <c r="G79" s="11"/>
      <c r="H79" s="11"/>
      <c r="I79" s="11"/>
      <c r="J79" s="11"/>
      <c r="K79" s="11"/>
      <c r="L79" s="11"/>
      <c r="M79" s="11">
        <v>5</v>
      </c>
      <c r="N79" s="11">
        <v>5</v>
      </c>
    </row>
    <row r="80" spans="1:14" x14ac:dyDescent="0.25">
      <c r="A80" s="11" t="s">
        <v>176</v>
      </c>
      <c r="B80" s="11"/>
      <c r="C80" s="11"/>
      <c r="D80" s="11"/>
      <c r="E80" s="13">
        <f t="shared" ref="E80:M80" si="11">SUM(E76:E79)</f>
        <v>0</v>
      </c>
      <c r="F80" s="13">
        <f t="shared" si="11"/>
        <v>3</v>
      </c>
      <c r="G80" s="13">
        <f t="shared" si="11"/>
        <v>0</v>
      </c>
      <c r="H80" s="13">
        <f t="shared" si="11"/>
        <v>1</v>
      </c>
      <c r="I80" s="13">
        <f t="shared" si="11"/>
        <v>2</v>
      </c>
      <c r="J80" s="13">
        <f t="shared" si="11"/>
        <v>1</v>
      </c>
      <c r="K80" s="13">
        <f t="shared" si="11"/>
        <v>1</v>
      </c>
      <c r="L80" s="13">
        <f t="shared" si="11"/>
        <v>0</v>
      </c>
      <c r="M80" s="13">
        <f t="shared" si="11"/>
        <v>34</v>
      </c>
      <c r="N80" s="13">
        <f>SUM(N76:N79)</f>
        <v>42</v>
      </c>
    </row>
    <row r="81" spans="1:14" x14ac:dyDescent="0.25">
      <c r="A81" s="11"/>
      <c r="B81" s="11"/>
      <c r="C81" s="11"/>
      <c r="D81" s="11"/>
      <c r="E81" s="13"/>
      <c r="F81" s="13"/>
      <c r="G81" s="13"/>
      <c r="H81" s="13"/>
      <c r="I81" s="13"/>
      <c r="J81" s="13"/>
      <c r="K81" s="13"/>
      <c r="L81" s="13"/>
      <c r="M81" s="13"/>
      <c r="N81" s="13"/>
    </row>
    <row r="82" spans="1:14" x14ac:dyDescent="0.25">
      <c r="A82" s="11" t="s">
        <v>13</v>
      </c>
      <c r="B82" s="12" t="s">
        <v>130</v>
      </c>
      <c r="C82" s="11" t="s">
        <v>61</v>
      </c>
      <c r="D82" s="11" t="s">
        <v>131</v>
      </c>
      <c r="E82" s="11"/>
      <c r="F82" s="11"/>
      <c r="G82" s="11"/>
      <c r="H82" s="11">
        <v>1</v>
      </c>
      <c r="I82" s="11"/>
      <c r="J82" s="11">
        <v>2</v>
      </c>
      <c r="K82" s="11"/>
      <c r="L82" s="11"/>
      <c r="M82" s="11">
        <v>18</v>
      </c>
      <c r="N82" s="11">
        <v>21</v>
      </c>
    </row>
    <row r="83" spans="1:14" x14ac:dyDescent="0.25">
      <c r="A83" s="11"/>
      <c r="B83" s="12" t="s">
        <v>140</v>
      </c>
      <c r="C83" s="11" t="s">
        <v>139</v>
      </c>
      <c r="D83" s="11" t="s">
        <v>141</v>
      </c>
      <c r="E83" s="11"/>
      <c r="F83" s="11"/>
      <c r="G83" s="11"/>
      <c r="H83" s="11"/>
      <c r="I83" s="11"/>
      <c r="J83" s="11"/>
      <c r="K83" s="11"/>
      <c r="L83" s="11"/>
      <c r="M83" s="11">
        <v>1</v>
      </c>
      <c r="N83" s="11">
        <v>1</v>
      </c>
    </row>
    <row r="84" spans="1:14" x14ac:dyDescent="0.25">
      <c r="A84" s="11"/>
      <c r="B84" s="12" t="s">
        <v>14</v>
      </c>
      <c r="C84" s="11" t="s">
        <v>75</v>
      </c>
      <c r="D84" s="11" t="s">
        <v>15</v>
      </c>
      <c r="E84" s="11"/>
      <c r="F84" s="11"/>
      <c r="G84" s="11"/>
      <c r="H84" s="11"/>
      <c r="I84" s="11"/>
      <c r="J84" s="11"/>
      <c r="K84" s="11"/>
      <c r="L84" s="11"/>
      <c r="M84" s="11">
        <v>13</v>
      </c>
      <c r="N84" s="11">
        <v>13</v>
      </c>
    </row>
    <row r="85" spans="1:14" s="4" customFormat="1" x14ac:dyDescent="0.25">
      <c r="A85" s="11" t="s">
        <v>177</v>
      </c>
      <c r="B85" s="11"/>
      <c r="C85" s="11"/>
      <c r="D85" s="11"/>
      <c r="E85" s="13">
        <f t="shared" ref="E85:M85" si="12">SUM(E82:E84)</f>
        <v>0</v>
      </c>
      <c r="F85" s="13">
        <f t="shared" si="12"/>
        <v>0</v>
      </c>
      <c r="G85" s="13">
        <f t="shared" si="12"/>
        <v>0</v>
      </c>
      <c r="H85" s="13">
        <f t="shared" si="12"/>
        <v>1</v>
      </c>
      <c r="I85" s="13">
        <f t="shared" si="12"/>
        <v>0</v>
      </c>
      <c r="J85" s="13">
        <f t="shared" si="12"/>
        <v>2</v>
      </c>
      <c r="K85" s="13">
        <f t="shared" si="12"/>
        <v>0</v>
      </c>
      <c r="L85" s="13">
        <f t="shared" si="12"/>
        <v>0</v>
      </c>
      <c r="M85" s="13">
        <f t="shared" si="12"/>
        <v>32</v>
      </c>
      <c r="N85" s="13">
        <f>SUM(N82:N84)</f>
        <v>35</v>
      </c>
    </row>
    <row r="86" spans="1:14" x14ac:dyDescent="0.25">
      <c r="A86" s="11"/>
      <c r="B86" s="11"/>
      <c r="C86" s="11"/>
      <c r="D86" s="11"/>
      <c r="E86" s="13"/>
      <c r="F86" s="13"/>
      <c r="G86" s="13"/>
      <c r="H86" s="13"/>
      <c r="I86" s="13"/>
      <c r="J86" s="13"/>
      <c r="K86" s="13"/>
      <c r="L86" s="13"/>
      <c r="M86" s="13"/>
      <c r="N86" s="13"/>
    </row>
    <row r="87" spans="1:14" x14ac:dyDescent="0.25">
      <c r="A87" s="11" t="s">
        <v>16</v>
      </c>
      <c r="B87" s="12" t="s">
        <v>79</v>
      </c>
      <c r="C87" s="11" t="s">
        <v>75</v>
      </c>
      <c r="D87" s="11" t="s">
        <v>80</v>
      </c>
      <c r="E87" s="11"/>
      <c r="F87" s="11"/>
      <c r="G87" s="11"/>
      <c r="H87" s="11"/>
      <c r="I87" s="11"/>
      <c r="J87" s="11"/>
      <c r="K87" s="11"/>
      <c r="L87" s="11"/>
      <c r="M87" s="11">
        <v>1</v>
      </c>
      <c r="N87" s="11">
        <v>1</v>
      </c>
    </row>
    <row r="88" spans="1:14" x14ac:dyDescent="0.25">
      <c r="A88" s="11"/>
      <c r="B88" s="12" t="s">
        <v>81</v>
      </c>
      <c r="C88" s="11" t="s">
        <v>75</v>
      </c>
      <c r="D88" s="11" t="s">
        <v>82</v>
      </c>
      <c r="E88" s="11"/>
      <c r="F88" s="11"/>
      <c r="G88" s="11"/>
      <c r="H88" s="11"/>
      <c r="I88" s="11"/>
      <c r="J88" s="11"/>
      <c r="K88" s="11"/>
      <c r="L88" s="11"/>
      <c r="M88" s="11">
        <v>7</v>
      </c>
      <c r="N88" s="11">
        <v>7</v>
      </c>
    </row>
    <row r="89" spans="1:14" x14ac:dyDescent="0.25">
      <c r="A89" s="11" t="s">
        <v>178</v>
      </c>
      <c r="B89" s="11"/>
      <c r="C89" s="11"/>
      <c r="D89" s="11"/>
      <c r="E89" s="13">
        <f t="shared" ref="E89:M89" si="13">SUM(E87:E88)</f>
        <v>0</v>
      </c>
      <c r="F89" s="13">
        <f t="shared" si="13"/>
        <v>0</v>
      </c>
      <c r="G89" s="13">
        <f t="shared" si="13"/>
        <v>0</v>
      </c>
      <c r="H89" s="13">
        <f t="shared" si="13"/>
        <v>0</v>
      </c>
      <c r="I89" s="13">
        <f t="shared" si="13"/>
        <v>0</v>
      </c>
      <c r="J89" s="13">
        <f t="shared" si="13"/>
        <v>0</v>
      </c>
      <c r="K89" s="13">
        <f t="shared" si="13"/>
        <v>0</v>
      </c>
      <c r="L89" s="13">
        <f t="shared" si="13"/>
        <v>0</v>
      </c>
      <c r="M89" s="13">
        <f t="shared" si="13"/>
        <v>8</v>
      </c>
      <c r="N89" s="13">
        <f>SUM(N87:N88)</f>
        <v>8</v>
      </c>
    </row>
    <row r="90" spans="1:14" x14ac:dyDescent="0.25">
      <c r="A90" s="11"/>
      <c r="B90" s="11"/>
      <c r="C90" s="11"/>
      <c r="D90" s="11"/>
      <c r="E90" s="13"/>
      <c r="F90" s="13"/>
      <c r="G90" s="13"/>
      <c r="H90" s="13"/>
      <c r="I90" s="13"/>
      <c r="J90" s="13"/>
      <c r="K90" s="13"/>
      <c r="L90" s="13"/>
      <c r="M90" s="13"/>
      <c r="N90" s="13"/>
    </row>
    <row r="91" spans="1:14" x14ac:dyDescent="0.25">
      <c r="A91" s="11" t="s">
        <v>17</v>
      </c>
      <c r="B91" s="12" t="s">
        <v>132</v>
      </c>
      <c r="C91" s="11" t="s">
        <v>77</v>
      </c>
      <c r="D91" s="11" t="s">
        <v>133</v>
      </c>
      <c r="E91" s="11"/>
      <c r="F91" s="11">
        <v>3</v>
      </c>
      <c r="G91" s="11"/>
      <c r="H91" s="11"/>
      <c r="I91" s="11"/>
      <c r="J91" s="11"/>
      <c r="K91" s="11"/>
      <c r="L91" s="11"/>
      <c r="M91" s="11">
        <v>9</v>
      </c>
      <c r="N91" s="11">
        <v>12</v>
      </c>
    </row>
    <row r="92" spans="1:14" ht="16.5" customHeight="1" x14ac:dyDescent="0.25">
      <c r="A92" s="11"/>
      <c r="B92" s="12" t="s">
        <v>142</v>
      </c>
      <c r="C92" s="11" t="s">
        <v>143</v>
      </c>
      <c r="D92" s="11" t="s">
        <v>144</v>
      </c>
      <c r="E92" s="11">
        <v>2</v>
      </c>
      <c r="F92" s="11">
        <v>21</v>
      </c>
      <c r="G92" s="11"/>
      <c r="H92" s="11">
        <v>12</v>
      </c>
      <c r="I92" s="11">
        <v>1</v>
      </c>
      <c r="J92" s="11">
        <v>3</v>
      </c>
      <c r="K92" s="11">
        <v>3</v>
      </c>
      <c r="L92" s="11"/>
      <c r="M92" s="11">
        <v>42</v>
      </c>
      <c r="N92" s="11">
        <v>84</v>
      </c>
    </row>
    <row r="93" spans="1:14" s="4" customFormat="1" x14ac:dyDescent="0.25">
      <c r="A93" s="11"/>
      <c r="B93" s="12" t="s">
        <v>179</v>
      </c>
      <c r="C93" s="11" t="s">
        <v>139</v>
      </c>
      <c r="D93" s="11" t="s">
        <v>180</v>
      </c>
      <c r="E93" s="11"/>
      <c r="F93" s="11">
        <v>1</v>
      </c>
      <c r="G93" s="11"/>
      <c r="H93" s="11"/>
      <c r="I93" s="11"/>
      <c r="J93" s="11"/>
      <c r="K93" s="11"/>
      <c r="L93" s="11"/>
      <c r="M93" s="11">
        <v>3</v>
      </c>
      <c r="N93" s="11">
        <v>4</v>
      </c>
    </row>
    <row r="94" spans="1:14" x14ac:dyDescent="0.25">
      <c r="A94" s="11" t="s">
        <v>181</v>
      </c>
      <c r="B94" s="11"/>
      <c r="C94" s="11"/>
      <c r="D94" s="11"/>
      <c r="E94" s="13">
        <f t="shared" ref="E94:M94" si="14">SUM(E91:E93)</f>
        <v>2</v>
      </c>
      <c r="F94" s="13">
        <f t="shared" si="14"/>
        <v>25</v>
      </c>
      <c r="G94" s="13">
        <f t="shared" si="14"/>
        <v>0</v>
      </c>
      <c r="H94" s="13">
        <f t="shared" si="14"/>
        <v>12</v>
      </c>
      <c r="I94" s="13">
        <f t="shared" si="14"/>
        <v>1</v>
      </c>
      <c r="J94" s="13">
        <f t="shared" si="14"/>
        <v>3</v>
      </c>
      <c r="K94" s="13">
        <f t="shared" si="14"/>
        <v>3</v>
      </c>
      <c r="L94" s="13">
        <f t="shared" si="14"/>
        <v>0</v>
      </c>
      <c r="M94" s="13">
        <f t="shared" si="14"/>
        <v>54</v>
      </c>
      <c r="N94" s="13">
        <f>SUM(N91:N93)</f>
        <v>100</v>
      </c>
    </row>
    <row r="95" spans="1:14" x14ac:dyDescent="0.25">
      <c r="A95" s="11"/>
      <c r="B95" s="11"/>
      <c r="C95" s="11"/>
      <c r="D95" s="11"/>
      <c r="E95" s="13"/>
      <c r="F95" s="13"/>
      <c r="G95" s="13"/>
      <c r="H95" s="13"/>
      <c r="I95" s="13"/>
      <c r="J95" s="13"/>
      <c r="K95" s="13"/>
      <c r="L95" s="13"/>
      <c r="M95" s="13"/>
      <c r="N95" s="13"/>
    </row>
    <row r="97" spans="1:14" x14ac:dyDescent="0.25">
      <c r="A97" s="3" t="s">
        <v>111</v>
      </c>
      <c r="E97" s="4">
        <f t="shared" ref="E97:M97" si="15">SUM(E94,E89,E85,E80,E74,E70,E63,E61,E57)</f>
        <v>3</v>
      </c>
      <c r="F97" s="4">
        <f t="shared" si="15"/>
        <v>34</v>
      </c>
      <c r="G97" s="4">
        <f t="shared" si="15"/>
        <v>0</v>
      </c>
      <c r="H97" s="4">
        <f t="shared" si="15"/>
        <v>15</v>
      </c>
      <c r="I97" s="4">
        <f t="shared" si="15"/>
        <v>3</v>
      </c>
      <c r="J97" s="4">
        <f t="shared" si="15"/>
        <v>11</v>
      </c>
      <c r="K97" s="4">
        <f t="shared" si="15"/>
        <v>6</v>
      </c>
      <c r="L97" s="4">
        <f t="shared" si="15"/>
        <v>0</v>
      </c>
      <c r="M97" s="4">
        <f t="shared" si="15"/>
        <v>198</v>
      </c>
      <c r="N97" s="4">
        <f>SUM(N94,N89,N85,N80,N74,N70,N63,N61,N57)</f>
        <v>270</v>
      </c>
    </row>
    <row r="99" spans="1:14" x14ac:dyDescent="0.25">
      <c r="A99" s="3" t="s">
        <v>118</v>
      </c>
    </row>
    <row r="100" spans="1:14" x14ac:dyDescent="0.25">
      <c r="A100" s="11" t="s">
        <v>24</v>
      </c>
      <c r="B100" s="12" t="s">
        <v>95</v>
      </c>
      <c r="C100" s="11" t="s">
        <v>94</v>
      </c>
      <c r="D100" s="11" t="s">
        <v>96</v>
      </c>
      <c r="E100" s="11">
        <v>1</v>
      </c>
      <c r="F100" s="11">
        <v>2</v>
      </c>
      <c r="G100" s="11"/>
      <c r="H100" s="11"/>
      <c r="I100" s="11"/>
      <c r="J100" s="11"/>
      <c r="K100" s="11"/>
      <c r="L100" s="11"/>
      <c r="M100" s="11">
        <v>30</v>
      </c>
      <c r="N100" s="11">
        <v>33</v>
      </c>
    </row>
    <row r="101" spans="1:14" x14ac:dyDescent="0.25">
      <c r="A101" s="11"/>
      <c r="B101" s="12" t="s">
        <v>145</v>
      </c>
      <c r="C101" s="11" t="s">
        <v>89</v>
      </c>
      <c r="D101" s="11" t="s">
        <v>146</v>
      </c>
      <c r="E101" s="11"/>
      <c r="F101" s="11"/>
      <c r="G101" s="11"/>
      <c r="H101" s="11"/>
      <c r="I101" s="11"/>
      <c r="J101" s="11"/>
      <c r="K101" s="11"/>
      <c r="L101" s="11"/>
      <c r="M101" s="11">
        <v>1</v>
      </c>
      <c r="N101" s="11">
        <v>1</v>
      </c>
    </row>
    <row r="102" spans="1:14" s="4" customFormat="1" x14ac:dyDescent="0.25">
      <c r="A102" s="11" t="s">
        <v>183</v>
      </c>
      <c r="B102" s="11"/>
      <c r="C102" s="11"/>
      <c r="D102" s="11"/>
      <c r="E102" s="13">
        <f t="shared" ref="E102:M102" si="16">SUM(E100:E101)</f>
        <v>1</v>
      </c>
      <c r="F102" s="13">
        <f t="shared" si="16"/>
        <v>2</v>
      </c>
      <c r="G102" s="13">
        <f t="shared" si="16"/>
        <v>0</v>
      </c>
      <c r="H102" s="13">
        <f t="shared" si="16"/>
        <v>0</v>
      </c>
      <c r="I102" s="13">
        <f t="shared" si="16"/>
        <v>0</v>
      </c>
      <c r="J102" s="13">
        <f t="shared" si="16"/>
        <v>0</v>
      </c>
      <c r="K102" s="13">
        <f t="shared" si="16"/>
        <v>0</v>
      </c>
      <c r="L102" s="13">
        <f t="shared" si="16"/>
        <v>0</v>
      </c>
      <c r="M102" s="13">
        <f t="shared" si="16"/>
        <v>31</v>
      </c>
      <c r="N102" s="13">
        <f>SUM(N100:N101)</f>
        <v>34</v>
      </c>
    </row>
    <row r="104" spans="1:14" x14ac:dyDescent="0.25">
      <c r="A104" s="11" t="s">
        <v>26</v>
      </c>
      <c r="B104" s="12" t="s">
        <v>25</v>
      </c>
      <c r="C104" s="11" t="s">
        <v>85</v>
      </c>
      <c r="D104" s="11" t="s">
        <v>26</v>
      </c>
      <c r="E104" s="11"/>
      <c r="F104" s="11">
        <v>6</v>
      </c>
      <c r="G104" s="11"/>
      <c r="H104" s="11">
        <v>3</v>
      </c>
      <c r="I104" s="11">
        <v>1</v>
      </c>
      <c r="J104" s="11"/>
      <c r="K104" s="11">
        <v>1</v>
      </c>
      <c r="L104" s="11"/>
      <c r="M104" s="11">
        <v>10</v>
      </c>
      <c r="N104" s="11">
        <v>21</v>
      </c>
    </row>
    <row r="105" spans="1:14" x14ac:dyDescent="0.25">
      <c r="A105" s="11"/>
      <c r="B105" s="12" t="s">
        <v>147</v>
      </c>
      <c r="C105" s="11" t="s">
        <v>89</v>
      </c>
      <c r="D105" s="11" t="s">
        <v>148</v>
      </c>
      <c r="E105" s="13"/>
      <c r="F105" s="13"/>
      <c r="G105" s="13"/>
      <c r="H105" s="13"/>
      <c r="I105" s="13"/>
      <c r="J105" s="13"/>
      <c r="K105" s="13"/>
      <c r="L105" s="13"/>
      <c r="M105" s="13"/>
      <c r="N105" s="13"/>
    </row>
    <row r="106" spans="1:14" s="4" customFormat="1" x14ac:dyDescent="0.25">
      <c r="A106" s="11" t="s">
        <v>184</v>
      </c>
      <c r="B106" s="11"/>
      <c r="C106" s="11"/>
      <c r="D106" s="11"/>
      <c r="E106" s="13">
        <f t="shared" ref="E106:M106" si="17">SUM(E104:E105)</f>
        <v>0</v>
      </c>
      <c r="F106" s="13">
        <f t="shared" si="17"/>
        <v>6</v>
      </c>
      <c r="G106" s="13">
        <f t="shared" si="17"/>
        <v>0</v>
      </c>
      <c r="H106" s="13">
        <f t="shared" si="17"/>
        <v>3</v>
      </c>
      <c r="I106" s="13">
        <f t="shared" si="17"/>
        <v>1</v>
      </c>
      <c r="J106" s="13">
        <f t="shared" si="17"/>
        <v>0</v>
      </c>
      <c r="K106" s="13">
        <f t="shared" si="17"/>
        <v>1</v>
      </c>
      <c r="L106" s="13">
        <f t="shared" si="17"/>
        <v>0</v>
      </c>
      <c r="M106" s="13">
        <f t="shared" si="17"/>
        <v>10</v>
      </c>
      <c r="N106" s="13">
        <f>SUM(N104:N105)</f>
        <v>21</v>
      </c>
    </row>
    <row r="107" spans="1:14" x14ac:dyDescent="0.25">
      <c r="E107" s="7"/>
      <c r="F107" s="7"/>
      <c r="G107" s="7"/>
      <c r="H107" s="7"/>
      <c r="I107" s="7"/>
      <c r="J107" s="7"/>
      <c r="K107" s="7"/>
      <c r="L107" s="7"/>
    </row>
    <row r="108" spans="1:14" x14ac:dyDescent="0.25">
      <c r="A108" s="11" t="s">
        <v>151</v>
      </c>
      <c r="B108" s="12" t="s">
        <v>149</v>
      </c>
      <c r="C108" s="11" t="s">
        <v>85</v>
      </c>
      <c r="D108" s="11" t="s">
        <v>150</v>
      </c>
      <c r="E108" s="11">
        <v>1</v>
      </c>
      <c r="F108" s="11">
        <v>23</v>
      </c>
      <c r="G108" s="11"/>
      <c r="H108" s="11">
        <v>9</v>
      </c>
      <c r="I108" s="11">
        <v>1</v>
      </c>
      <c r="J108" s="11"/>
      <c r="K108" s="11">
        <v>2</v>
      </c>
      <c r="L108" s="11"/>
      <c r="M108" s="11">
        <v>46</v>
      </c>
      <c r="N108" s="11">
        <v>82</v>
      </c>
    </row>
    <row r="109" spans="1:14" x14ac:dyDescent="0.25">
      <c r="E109" s="7"/>
      <c r="F109" s="7"/>
      <c r="G109" s="7"/>
      <c r="H109" s="7"/>
      <c r="I109" s="7"/>
      <c r="J109" s="7"/>
      <c r="K109" s="7"/>
      <c r="L109" s="7"/>
    </row>
    <row r="110" spans="1:14" x14ac:dyDescent="0.25">
      <c r="A110" s="11" t="s">
        <v>185</v>
      </c>
      <c r="B110" s="12" t="s">
        <v>86</v>
      </c>
      <c r="C110" s="11" t="s">
        <v>85</v>
      </c>
      <c r="D110" s="11" t="s">
        <v>87</v>
      </c>
      <c r="E110" s="11"/>
      <c r="F110" s="11">
        <v>5</v>
      </c>
      <c r="G110" s="11"/>
      <c r="H110" s="11">
        <v>2</v>
      </c>
      <c r="I110" s="11"/>
      <c r="J110" s="11">
        <v>6</v>
      </c>
      <c r="K110" s="11">
        <v>2</v>
      </c>
      <c r="L110" s="11">
        <v>1</v>
      </c>
      <c r="M110" s="11">
        <v>34</v>
      </c>
      <c r="N110" s="11">
        <v>50</v>
      </c>
    </row>
    <row r="111" spans="1:14" x14ac:dyDescent="0.25">
      <c r="A111" s="11"/>
      <c r="B111" s="12" t="s">
        <v>88</v>
      </c>
      <c r="C111" s="11" t="s">
        <v>89</v>
      </c>
      <c r="D111" s="11" t="s">
        <v>90</v>
      </c>
      <c r="E111" s="11"/>
      <c r="F111" s="11">
        <v>1</v>
      </c>
      <c r="G111" s="11"/>
      <c r="H111" s="11"/>
      <c r="I111" s="11"/>
      <c r="J111" s="11"/>
      <c r="K111" s="11"/>
      <c r="L111" s="11"/>
      <c r="M111" s="11"/>
      <c r="N111" s="11">
        <v>1</v>
      </c>
    </row>
    <row r="112" spans="1:14" x14ac:dyDescent="0.25">
      <c r="A112" s="11"/>
      <c r="B112" s="12" t="s">
        <v>91</v>
      </c>
      <c r="C112" s="11" t="s">
        <v>92</v>
      </c>
      <c r="D112" s="11" t="s">
        <v>93</v>
      </c>
      <c r="E112" s="11">
        <v>1</v>
      </c>
      <c r="F112" s="11">
        <v>3</v>
      </c>
      <c r="G112" s="11"/>
      <c r="H112" s="11">
        <v>4</v>
      </c>
      <c r="I112" s="11"/>
      <c r="J112" s="11">
        <v>2</v>
      </c>
      <c r="K112" s="11"/>
      <c r="L112" s="11">
        <v>2</v>
      </c>
      <c r="M112" s="11">
        <v>25</v>
      </c>
      <c r="N112" s="11">
        <v>37</v>
      </c>
    </row>
    <row r="113" spans="1:14" s="4" customFormat="1" x14ac:dyDescent="0.25">
      <c r="A113" s="11" t="s">
        <v>186</v>
      </c>
      <c r="B113" s="11"/>
      <c r="C113" s="11"/>
      <c r="D113" s="11"/>
      <c r="E113" s="13">
        <f t="shared" ref="E113:M113" si="18">SUM(E110:E112)</f>
        <v>1</v>
      </c>
      <c r="F113" s="13">
        <f t="shared" si="18"/>
        <v>9</v>
      </c>
      <c r="G113" s="13">
        <f t="shared" si="18"/>
        <v>0</v>
      </c>
      <c r="H113" s="13">
        <f t="shared" si="18"/>
        <v>6</v>
      </c>
      <c r="I113" s="13">
        <f t="shared" si="18"/>
        <v>0</v>
      </c>
      <c r="J113" s="13">
        <f t="shared" si="18"/>
        <v>8</v>
      </c>
      <c r="K113" s="13">
        <f t="shared" si="18"/>
        <v>2</v>
      </c>
      <c r="L113" s="13">
        <f t="shared" si="18"/>
        <v>3</v>
      </c>
      <c r="M113" s="13">
        <f t="shared" si="18"/>
        <v>59</v>
      </c>
      <c r="N113" s="13">
        <f>SUM(N110:N112)</f>
        <v>88</v>
      </c>
    </row>
    <row r="115" spans="1:14" x14ac:dyDescent="0.25">
      <c r="A115" s="11" t="s">
        <v>108</v>
      </c>
      <c r="B115" s="12" t="s">
        <v>18</v>
      </c>
      <c r="C115" s="11" t="s">
        <v>94</v>
      </c>
      <c r="D115" s="11" t="s">
        <v>19</v>
      </c>
      <c r="E115" s="11"/>
      <c r="F115" s="11"/>
      <c r="G115" s="11"/>
      <c r="H115" s="11">
        <v>1</v>
      </c>
      <c r="I115" s="11"/>
      <c r="J115" s="11">
        <v>3</v>
      </c>
      <c r="K115" s="11"/>
      <c r="L115" s="11">
        <v>1</v>
      </c>
      <c r="M115" s="11">
        <v>50</v>
      </c>
      <c r="N115" s="11">
        <v>55</v>
      </c>
    </row>
    <row r="116" spans="1:14" x14ac:dyDescent="0.25">
      <c r="A116" s="11"/>
      <c r="B116" s="12" t="s">
        <v>98</v>
      </c>
      <c r="C116" s="11" t="s">
        <v>89</v>
      </c>
      <c r="D116" s="11" t="s">
        <v>99</v>
      </c>
      <c r="E116" s="11"/>
      <c r="F116" s="11"/>
      <c r="G116" s="11"/>
      <c r="H116" s="11"/>
      <c r="I116" s="11"/>
      <c r="J116" s="11"/>
      <c r="K116" s="11"/>
      <c r="L116" s="11"/>
      <c r="M116" s="11">
        <v>2</v>
      </c>
      <c r="N116" s="11">
        <v>2</v>
      </c>
    </row>
    <row r="117" spans="1:14" s="4" customFormat="1" x14ac:dyDescent="0.25">
      <c r="A117" s="11" t="s">
        <v>187</v>
      </c>
      <c r="B117" s="11"/>
      <c r="C117" s="11"/>
      <c r="D117" s="11"/>
      <c r="E117" s="13">
        <f t="shared" ref="E117:M117" si="19">SUM(E115:E116)</f>
        <v>0</v>
      </c>
      <c r="F117" s="13">
        <f t="shared" si="19"/>
        <v>0</v>
      </c>
      <c r="G117" s="13">
        <f t="shared" si="19"/>
        <v>0</v>
      </c>
      <c r="H117" s="13">
        <f t="shared" si="19"/>
        <v>1</v>
      </c>
      <c r="I117" s="13">
        <f t="shared" si="19"/>
        <v>0</v>
      </c>
      <c r="J117" s="13">
        <f t="shared" si="19"/>
        <v>3</v>
      </c>
      <c r="K117" s="13">
        <f t="shared" si="19"/>
        <v>0</v>
      </c>
      <c r="L117" s="13">
        <f t="shared" si="19"/>
        <v>1</v>
      </c>
      <c r="M117" s="13">
        <f t="shared" si="19"/>
        <v>52</v>
      </c>
      <c r="N117" s="13">
        <f>SUM(N115:N116)</f>
        <v>57</v>
      </c>
    </row>
    <row r="119" spans="1:14" x14ac:dyDescent="0.25">
      <c r="A119" s="11"/>
      <c r="B119" s="11" t="s">
        <v>97</v>
      </c>
      <c r="C119" s="11" t="s">
        <v>85</v>
      </c>
      <c r="D119" s="11" t="s">
        <v>27</v>
      </c>
      <c r="E119" s="11"/>
      <c r="F119" s="11">
        <v>2</v>
      </c>
      <c r="G119" s="11"/>
      <c r="H119" s="11">
        <v>1</v>
      </c>
      <c r="I119" s="11"/>
      <c r="J119" s="11">
        <v>3</v>
      </c>
      <c r="K119" s="11"/>
      <c r="L119" s="11"/>
      <c r="M119" s="11">
        <v>14</v>
      </c>
      <c r="N119" s="11">
        <v>20</v>
      </c>
    </row>
    <row r="120" spans="1:14" x14ac:dyDescent="0.25">
      <c r="A120" s="11"/>
      <c r="B120" s="11" t="s">
        <v>20</v>
      </c>
      <c r="C120" s="11" t="s">
        <v>94</v>
      </c>
      <c r="D120" s="11" t="s">
        <v>21</v>
      </c>
      <c r="E120" s="11"/>
      <c r="F120" s="11"/>
      <c r="G120" s="11"/>
      <c r="H120" s="11">
        <v>1</v>
      </c>
      <c r="I120" s="11"/>
      <c r="J120" s="11"/>
      <c r="K120" s="11"/>
      <c r="L120" s="11"/>
      <c r="M120" s="11">
        <v>10</v>
      </c>
      <c r="N120" s="11">
        <v>11</v>
      </c>
    </row>
    <row r="121" spans="1:14" s="4" customFormat="1" x14ac:dyDescent="0.25">
      <c r="A121" s="11" t="s">
        <v>188</v>
      </c>
      <c r="B121" s="11"/>
      <c r="C121" s="11"/>
      <c r="D121" s="11"/>
      <c r="E121" s="13">
        <f t="shared" ref="E121:M121" si="20">SUM(E119:E120)</f>
        <v>0</v>
      </c>
      <c r="F121" s="13">
        <f t="shared" si="20"/>
        <v>2</v>
      </c>
      <c r="G121" s="13">
        <f t="shared" si="20"/>
        <v>0</v>
      </c>
      <c r="H121" s="13">
        <f t="shared" si="20"/>
        <v>2</v>
      </c>
      <c r="I121" s="13">
        <f t="shared" si="20"/>
        <v>0</v>
      </c>
      <c r="J121" s="13">
        <f t="shared" si="20"/>
        <v>3</v>
      </c>
      <c r="K121" s="13">
        <f t="shared" si="20"/>
        <v>0</v>
      </c>
      <c r="L121" s="13">
        <f t="shared" si="20"/>
        <v>0</v>
      </c>
      <c r="M121" s="13">
        <f t="shared" si="20"/>
        <v>24</v>
      </c>
      <c r="N121" s="13">
        <f>SUM(N119:N120)</f>
        <v>31</v>
      </c>
    </row>
    <row r="123" spans="1:14" x14ac:dyDescent="0.25">
      <c r="A123" s="3" t="s">
        <v>118</v>
      </c>
      <c r="E123" s="4">
        <f t="shared" ref="E123:N123" si="21">SUM(E121,E117,E113,E108,E106,E102)</f>
        <v>3</v>
      </c>
      <c r="F123" s="4">
        <f t="shared" si="21"/>
        <v>42</v>
      </c>
      <c r="G123" s="4">
        <f t="shared" si="21"/>
        <v>0</v>
      </c>
      <c r="H123" s="4">
        <f t="shared" si="21"/>
        <v>21</v>
      </c>
      <c r="I123" s="4">
        <f t="shared" si="21"/>
        <v>2</v>
      </c>
      <c r="J123" s="4">
        <f t="shared" si="21"/>
        <v>14</v>
      </c>
      <c r="K123" s="4">
        <f t="shared" si="21"/>
        <v>5</v>
      </c>
      <c r="L123" s="4">
        <f t="shared" si="21"/>
        <v>4</v>
      </c>
      <c r="M123" s="4">
        <f t="shared" si="21"/>
        <v>222</v>
      </c>
      <c r="N123" s="4">
        <f t="shared" si="21"/>
        <v>313</v>
      </c>
    </row>
    <row r="124" spans="1:14" x14ac:dyDescent="0.25">
      <c r="A124" s="3" t="s">
        <v>101</v>
      </c>
    </row>
    <row r="125" spans="1:14" x14ac:dyDescent="0.25">
      <c r="A125" s="1" t="s">
        <v>101</v>
      </c>
      <c r="B125" s="12" t="s">
        <v>63</v>
      </c>
      <c r="C125" s="11" t="s">
        <v>125</v>
      </c>
      <c r="D125" s="11" t="s">
        <v>64</v>
      </c>
      <c r="E125" s="11">
        <v>2</v>
      </c>
      <c r="F125" s="11">
        <v>9</v>
      </c>
      <c r="G125" s="11"/>
      <c r="H125" s="11">
        <v>5</v>
      </c>
      <c r="I125" s="11"/>
      <c r="J125" s="11"/>
      <c r="K125" s="11">
        <v>1</v>
      </c>
      <c r="L125" s="11">
        <v>12</v>
      </c>
      <c r="M125" s="11">
        <v>45</v>
      </c>
      <c r="N125" s="11">
        <v>74</v>
      </c>
    </row>
    <row r="126" spans="1:14" x14ac:dyDescent="0.25">
      <c r="B126" t="s">
        <v>215</v>
      </c>
      <c r="C126" s="14" t="s">
        <v>216</v>
      </c>
      <c r="D126" t="s">
        <v>217</v>
      </c>
      <c r="E126" s="11"/>
      <c r="F126" s="11"/>
      <c r="G126" s="11"/>
      <c r="H126" s="11"/>
      <c r="I126" s="11"/>
      <c r="J126" s="11">
        <v>4</v>
      </c>
      <c r="K126" s="11"/>
      <c r="L126" s="11"/>
      <c r="M126" s="11"/>
      <c r="N126" s="11">
        <v>4</v>
      </c>
    </row>
    <row r="127" spans="1:14" x14ac:dyDescent="0.25">
      <c r="B127" s="12" t="s">
        <v>65</v>
      </c>
      <c r="C127" s="11" t="s">
        <v>66</v>
      </c>
      <c r="D127" s="11" t="s">
        <v>67</v>
      </c>
      <c r="E127" s="11"/>
      <c r="F127" s="11">
        <v>1</v>
      </c>
      <c r="G127" s="11"/>
      <c r="H127" s="11"/>
      <c r="I127" s="11"/>
      <c r="J127" s="11">
        <v>2</v>
      </c>
      <c r="K127" s="11">
        <v>1</v>
      </c>
      <c r="L127" s="11"/>
      <c r="M127" s="11">
        <v>6</v>
      </c>
      <c r="N127" s="11">
        <v>10</v>
      </c>
    </row>
    <row r="128" spans="1:14" x14ac:dyDescent="0.25">
      <c r="B128" s="12"/>
      <c r="C128" s="11" t="s">
        <v>68</v>
      </c>
      <c r="D128" s="11" t="s">
        <v>67</v>
      </c>
      <c r="E128" s="11">
        <v>1</v>
      </c>
      <c r="F128" s="11">
        <v>16</v>
      </c>
      <c r="G128" s="11"/>
      <c r="H128" s="11">
        <v>4</v>
      </c>
      <c r="I128" s="11"/>
      <c r="J128" s="11">
        <v>2</v>
      </c>
      <c r="K128" s="11"/>
      <c r="L128" s="11">
        <v>3</v>
      </c>
      <c r="M128" s="11">
        <v>46</v>
      </c>
      <c r="N128" s="11">
        <v>72</v>
      </c>
    </row>
    <row r="129" spans="1:14" x14ac:dyDescent="0.25">
      <c r="B129" s="12" t="s">
        <v>69</v>
      </c>
      <c r="C129" s="11" t="s">
        <v>70</v>
      </c>
      <c r="D129" s="11" t="s">
        <v>71</v>
      </c>
      <c r="E129" s="11"/>
      <c r="F129" s="11"/>
      <c r="G129" s="11"/>
      <c r="H129" s="11"/>
      <c r="I129" s="11"/>
      <c r="J129" s="11"/>
      <c r="K129" s="11"/>
      <c r="L129" s="11"/>
      <c r="M129" s="11">
        <v>2</v>
      </c>
      <c r="N129" s="11">
        <v>2</v>
      </c>
    </row>
    <row r="130" spans="1:14" x14ac:dyDescent="0.25">
      <c r="B130" t="s">
        <v>213</v>
      </c>
      <c r="C130" s="14" t="s">
        <v>125</v>
      </c>
      <c r="D130" t="s">
        <v>214</v>
      </c>
      <c r="J130" s="1">
        <v>0</v>
      </c>
      <c r="L130" s="1">
        <v>1</v>
      </c>
      <c r="N130" s="1">
        <v>1</v>
      </c>
    </row>
    <row r="131" spans="1:14" x14ac:dyDescent="0.25">
      <c r="A131" s="4" t="s">
        <v>101</v>
      </c>
      <c r="B131" s="4"/>
      <c r="C131" s="4"/>
      <c r="D131" s="4"/>
      <c r="E131" s="4">
        <f t="shared" ref="E131:M131" si="22">SUM(E125:E130)</f>
        <v>3</v>
      </c>
      <c r="F131" s="4">
        <f t="shared" si="22"/>
        <v>26</v>
      </c>
      <c r="G131" s="4">
        <f t="shared" si="22"/>
        <v>0</v>
      </c>
      <c r="H131" s="4">
        <f t="shared" si="22"/>
        <v>9</v>
      </c>
      <c r="I131" s="4">
        <f t="shared" si="22"/>
        <v>0</v>
      </c>
      <c r="J131" s="4">
        <f t="shared" si="22"/>
        <v>8</v>
      </c>
      <c r="K131" s="4">
        <f t="shared" si="22"/>
        <v>2</v>
      </c>
      <c r="L131" s="4">
        <f t="shared" si="22"/>
        <v>16</v>
      </c>
      <c r="M131" s="4">
        <f t="shared" si="22"/>
        <v>99</v>
      </c>
      <c r="N131" s="4">
        <f>SUM(N125:N130)</f>
        <v>163</v>
      </c>
    </row>
    <row r="133" spans="1:14" x14ac:dyDescent="0.25">
      <c r="A133" s="1" t="s">
        <v>152</v>
      </c>
      <c r="B133" s="11" t="s">
        <v>134</v>
      </c>
      <c r="C133" s="11" t="s">
        <v>125</v>
      </c>
      <c r="D133" s="11" t="s">
        <v>135</v>
      </c>
      <c r="F133" s="11"/>
      <c r="J133" s="11">
        <v>133</v>
      </c>
      <c r="L133" s="11">
        <v>1</v>
      </c>
      <c r="N133" s="11">
        <v>134</v>
      </c>
    </row>
    <row r="134" spans="1:14" x14ac:dyDescent="0.25">
      <c r="B134" s="11" t="s">
        <v>65</v>
      </c>
      <c r="C134" s="11" t="s">
        <v>66</v>
      </c>
      <c r="D134" s="11" t="s">
        <v>67</v>
      </c>
      <c r="F134" s="11"/>
      <c r="J134" s="11">
        <v>2</v>
      </c>
      <c r="L134" s="11"/>
      <c r="N134" s="11">
        <v>2</v>
      </c>
    </row>
    <row r="135" spans="1:14" x14ac:dyDescent="0.25">
      <c r="B135" s="11"/>
      <c r="C135" s="11" t="s">
        <v>68</v>
      </c>
      <c r="D135" s="11" t="s">
        <v>67</v>
      </c>
      <c r="F135" s="11">
        <v>0</v>
      </c>
      <c r="J135" s="11">
        <v>273</v>
      </c>
      <c r="L135" s="11"/>
      <c r="N135" s="11">
        <v>273</v>
      </c>
    </row>
    <row r="136" spans="1:14" s="4" customFormat="1" x14ac:dyDescent="0.25">
      <c r="A136" s="4" t="s">
        <v>117</v>
      </c>
      <c r="E136" s="4">
        <f t="shared" ref="E136:N136" si="23">SUM(E133:E135)</f>
        <v>0</v>
      </c>
      <c r="F136" s="4">
        <f t="shared" si="23"/>
        <v>0</v>
      </c>
      <c r="G136" s="4">
        <f t="shared" si="23"/>
        <v>0</v>
      </c>
      <c r="H136" s="4">
        <f t="shared" si="23"/>
        <v>0</v>
      </c>
      <c r="I136" s="4">
        <f t="shared" si="23"/>
        <v>0</v>
      </c>
      <c r="J136" s="4">
        <f t="shared" si="23"/>
        <v>408</v>
      </c>
      <c r="K136" s="4">
        <f t="shared" si="23"/>
        <v>0</v>
      </c>
      <c r="L136" s="4">
        <f t="shared" si="23"/>
        <v>1</v>
      </c>
      <c r="M136" s="4">
        <f t="shared" si="23"/>
        <v>0</v>
      </c>
      <c r="N136" s="4">
        <f t="shared" si="23"/>
        <v>409</v>
      </c>
    </row>
    <row r="138" spans="1:14" x14ac:dyDescent="0.25">
      <c r="A138" s="4" t="s">
        <v>153</v>
      </c>
      <c r="B138" s="4"/>
      <c r="C138" s="4"/>
      <c r="D138" s="4"/>
      <c r="E138" s="5">
        <f t="shared" ref="E138:K138" si="24">SUM(E131,E123,E97,E51,E19)</f>
        <v>16</v>
      </c>
      <c r="F138" s="5">
        <f t="shared" si="24"/>
        <v>139</v>
      </c>
      <c r="G138" s="5">
        <f t="shared" si="24"/>
        <v>0</v>
      </c>
      <c r="H138" s="5">
        <f t="shared" si="24"/>
        <v>59</v>
      </c>
      <c r="I138" s="5">
        <f t="shared" si="24"/>
        <v>8</v>
      </c>
      <c r="J138" s="5">
        <f t="shared" si="24"/>
        <v>34</v>
      </c>
      <c r="K138" s="5">
        <f t="shared" si="24"/>
        <v>16</v>
      </c>
      <c r="L138" s="4">
        <f>SUM(L128:L132)</f>
        <v>20</v>
      </c>
      <c r="M138" s="4">
        <f>SUM(M128:M132)</f>
        <v>147</v>
      </c>
      <c r="N138" s="4">
        <f>SUM(N131,N123,N97,N51,N19)</f>
        <v>1327</v>
      </c>
    </row>
    <row r="140" spans="1:14" x14ac:dyDescent="0.25">
      <c r="A140" s="4" t="s">
        <v>154</v>
      </c>
      <c r="E140" s="5">
        <f>SUM(E138,E136)</f>
        <v>16</v>
      </c>
      <c r="F140" s="5">
        <f t="shared" ref="F140:N140" si="25">SUM(F138,F136)</f>
        <v>139</v>
      </c>
      <c r="G140" s="5">
        <f t="shared" si="25"/>
        <v>0</v>
      </c>
      <c r="H140" s="5">
        <f t="shared" si="25"/>
        <v>59</v>
      </c>
      <c r="I140" s="5">
        <f t="shared" si="25"/>
        <v>8</v>
      </c>
      <c r="J140" s="5">
        <f t="shared" si="25"/>
        <v>442</v>
      </c>
      <c r="K140" s="5">
        <f t="shared" si="25"/>
        <v>16</v>
      </c>
      <c r="L140" s="5">
        <f t="shared" si="25"/>
        <v>21</v>
      </c>
      <c r="M140" s="5">
        <f t="shared" si="25"/>
        <v>147</v>
      </c>
      <c r="N140" s="5">
        <f t="shared" si="25"/>
        <v>1736</v>
      </c>
    </row>
    <row r="142" spans="1:14" s="6" customFormat="1" x14ac:dyDescent="0.25">
      <c r="A142" s="15" t="s">
        <v>211</v>
      </c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</row>
    <row r="143" spans="1:14" s="6" customFormat="1" x14ac:dyDescent="0.25">
      <c r="A143" s="16" t="s">
        <v>124</v>
      </c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</sheetData>
  <sheetProtection password="975D" sheet="1" objects="1" scenarios="1"/>
  <mergeCells count="5">
    <mergeCell ref="A142:N142"/>
    <mergeCell ref="A143:N143"/>
    <mergeCell ref="A2:N2"/>
    <mergeCell ref="A1:N1"/>
    <mergeCell ref="A3:N3"/>
  </mergeCells>
  <hyperlinks>
    <hyperlink ref="A143:D143" r:id="rId1" display="[Institutional Research Home]"/>
    <hyperlink ref="A143:F143" r:id="rId2" display="[Institutional Research Home]"/>
    <hyperlink ref="A142:D142" r:id="rId3" display="[Fall 2001 - Fact Sheet]"/>
    <hyperlink ref="A142:F142" r:id="rId4" display="[Fall 2008 - Fact Sheet]"/>
    <hyperlink ref="A142:M142" r:id="rId5" display="[Fall 2010 - Fact Sheet]"/>
    <hyperlink ref="A142:N142" r:id="rId6" display="[Fall 2013 - Fact Sheet]"/>
  </hyperlinks>
  <pageMargins left="0.51" right="0.45" top="0.75" bottom="0.75" header="0.3" footer="0.3"/>
  <pageSetup scale="65" orientation="landscape" r:id="rId7"/>
  <rowBreaks count="4" manualBreakCount="4">
    <brk id="19" max="16383" man="1"/>
    <brk id="51" max="16383" man="1"/>
    <brk id="97" max="16383" man="1"/>
    <brk id="1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GR_Ethnic</vt:lpstr>
      <vt:lpstr>GR_Ethnic!Print_Titles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Gachette, Yves</dc:creator>
  <cp:lastModifiedBy>Bonn, Michelle</cp:lastModifiedBy>
  <cp:lastPrinted>2011-12-07T16:35:53Z</cp:lastPrinted>
  <dcterms:created xsi:type="dcterms:W3CDTF">2009-11-05T19:49:47Z</dcterms:created>
  <dcterms:modified xsi:type="dcterms:W3CDTF">2013-11-19T15:40:52Z</dcterms:modified>
</cp:coreProperties>
</file>